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Z:\Melanie\TENIS 2024\CAMPEONATOS INSULARES\IBIZA Y FORMENTERA\EQUIPOS JUVENILES\ACTUALIZACIONES\"/>
    </mc:Choice>
  </mc:AlternateContent>
  <xr:revisionPtr revIDLastSave="0" documentId="8_{19E77A16-E15B-427D-AD03-A3D0709986BB}" xr6:coauthVersionLast="47" xr6:coauthVersionMax="47" xr10:uidLastSave="{00000000-0000-0000-0000-000000000000}"/>
  <bookViews>
    <workbookView xWindow="-120" yWindow="-120" windowWidth="29040" windowHeight="15840" tabRatio="675" xr2:uid="{00000000-000D-0000-FFFF-FFFF00000000}"/>
  </bookViews>
  <sheets>
    <sheet name="SUB10M" sheetId="7" r:id="rId1"/>
    <sheet name="ALEM" sheetId="5" r:id="rId2"/>
    <sheet name="INFM" sheetId="8" r:id="rId3"/>
    <sheet name="INFF"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 l="1"/>
  <c r="C14" i="5"/>
  <c r="C15" i="7"/>
  <c r="C14" i="7"/>
  <c r="G14" i="9"/>
  <c r="F14" i="9"/>
  <c r="H14" i="9" s="1"/>
  <c r="E14" i="9"/>
  <c r="D14" i="9"/>
  <c r="L12" i="9"/>
  <c r="J17" i="9" s="1"/>
  <c r="J12" i="9"/>
  <c r="L17" i="9" s="1"/>
  <c r="L17" i="8"/>
  <c r="G14" i="8"/>
  <c r="F14" i="8"/>
  <c r="H14" i="8" s="1"/>
  <c r="E14" i="8"/>
  <c r="D14" i="8"/>
  <c r="L12" i="8"/>
  <c r="J17" i="8" s="1"/>
  <c r="J12" i="8"/>
  <c r="G16" i="7"/>
  <c r="F16" i="7"/>
  <c r="E16" i="7"/>
  <c r="D16" i="7"/>
  <c r="C16" i="7"/>
  <c r="L14" i="7"/>
  <c r="J19" i="7" s="1"/>
  <c r="J14" i="7"/>
  <c r="L19" i="7" s="1"/>
  <c r="G14" i="5"/>
  <c r="F16" i="5"/>
  <c r="F15" i="5"/>
  <c r="F14" i="5"/>
  <c r="G16" i="5"/>
  <c r="G15" i="5"/>
  <c r="D16" i="5"/>
  <c r="D15" i="5"/>
  <c r="C16" i="5"/>
  <c r="C15" i="5"/>
  <c r="L26" i="5"/>
  <c r="L25" i="5"/>
  <c r="J25" i="5"/>
  <c r="L23" i="5"/>
  <c r="J22" i="5"/>
  <c r="P23" i="5"/>
  <c r="J23" i="5"/>
  <c r="L18" i="5"/>
  <c r="J18" i="5"/>
  <c r="J26" i="5" s="1"/>
  <c r="L17" i="5"/>
  <c r="J17" i="5"/>
  <c r="G17" i="5"/>
  <c r="F17" i="5"/>
  <c r="E17" i="5"/>
  <c r="D17" i="5"/>
  <c r="C17" i="5"/>
  <c r="R15" i="5"/>
  <c r="P15" i="5"/>
  <c r="L15" i="5"/>
  <c r="J15" i="5"/>
  <c r="R14" i="5"/>
  <c r="P22" i="5" s="1"/>
  <c r="P14" i="5"/>
  <c r="R22" i="5" s="1"/>
  <c r="L14" i="5"/>
  <c r="J14" i="5"/>
  <c r="H16" i="7" l="1"/>
  <c r="E16" i="5"/>
  <c r="E15" i="5"/>
  <c r="E14" i="5"/>
  <c r="H15" i="5"/>
  <c r="H17" i="5"/>
  <c r="H14" i="5"/>
  <c r="H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Melanie</author>
  </authors>
  <commentList>
    <comment ref="J19" authorId="0" shapeId="0" xr:uid="{9116975F-0DA6-4BE5-98DA-E3DEC0CA976E}">
      <text>
        <r>
          <rPr>
            <b/>
            <sz val="9"/>
            <color indexed="81"/>
            <rFont val="Tahoma"/>
            <charset val="1"/>
          </rPr>
          <t>Aplazado al 13-14 abril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Melanie</author>
  </authors>
  <commentList>
    <comment ref="P22" authorId="0" shapeId="0" xr:uid="{CF06FDCE-031A-4831-BCA0-4C9EB27653A3}">
      <text>
        <r>
          <rPr>
            <b/>
            <sz val="9"/>
            <color indexed="81"/>
            <rFont val="Tahoma"/>
            <charset val="1"/>
          </rPr>
          <t>Aplazado al 13-14 abril</t>
        </r>
      </text>
    </comment>
  </commentList>
</comments>
</file>

<file path=xl/sharedStrings.xml><?xml version="1.0" encoding="utf-8"?>
<sst xmlns="http://schemas.openxmlformats.org/spreadsheetml/2006/main" count="104" uniqueCount="38">
  <si>
    <t>G</t>
  </si>
  <si>
    <t>P</t>
  </si>
  <si>
    <t>J</t>
  </si>
  <si>
    <t xml:space="preserve"> A/F </t>
  </si>
  <si>
    <t xml:space="preserve"> E/C</t>
  </si>
  <si>
    <t>DIF.</t>
  </si>
  <si>
    <t>VS</t>
  </si>
  <si>
    <t>GRUPO A</t>
  </si>
  <si>
    <t>DESCANSA</t>
  </si>
  <si>
    <t>Se clasifica para el Campeonato de Baleares el campeón del grupo</t>
  </si>
  <si>
    <t>IBIZA CLUB DE CAMPO</t>
  </si>
  <si>
    <t>CT SANTA EULALIA</t>
  </si>
  <si>
    <t>Sistema de liguilla a doble vuelta</t>
  </si>
  <si>
    <t>confrontación. Si no se ha disputado la confrontación, el equipo local deberá enviar el acta con la fecha alternativa o el motivo del W.O.</t>
  </si>
  <si>
    <t>Los capitanes podrán formar su alineación INDEPENDIENTEMENTE DEL RÁNKING DE SUS JUGADORES. Por ello, es obligatorio que los capitanes se intercambien las alineaciones antes del inicio de los individuales, de forma que NO PUEDAN DECIDIR SU ALINEACIÓN TRAS VER LA DEL RIVAL. Antes del partido de dobles deberán proceder de igual forma.</t>
  </si>
  <si>
    <r>
      <t xml:space="preserve">El equipo local deberá enviar el acta a melanie@ftib.es, como máximo, el </t>
    </r>
    <r>
      <rPr>
        <b/>
        <sz val="9"/>
        <rFont val="DIN Pro Regular"/>
        <family val="2"/>
      </rPr>
      <t>MARTES</t>
    </r>
    <r>
      <rPr>
        <sz val="9"/>
        <rFont val="DIN Pro Regular"/>
        <family val="2"/>
      </rPr>
      <t xml:space="preserve"> siguiente a la fecha programada para la </t>
    </r>
  </si>
  <si>
    <r>
      <t xml:space="preserve">En caso de no recibir comunicación se dará por perdedor al equipo local. </t>
    </r>
    <r>
      <rPr>
        <b/>
        <sz val="9"/>
        <rFont val="DIN Pro Regular"/>
        <family val="2"/>
      </rPr>
      <t>Los resultados se actualizarán tras cada jornada según estas normas.</t>
    </r>
  </si>
  <si>
    <t>CT ILLA DE FORMENTERA</t>
  </si>
  <si>
    <t>ALEVÍN MASCULINO</t>
  </si>
  <si>
    <t>SCR PEÑA DEPORTIVA</t>
  </si>
  <si>
    <t>SUB10 MASCULINO</t>
  </si>
  <si>
    <t>CAMPEONATO DE IBIZA Y FORMENTERA POR EQUIPOS JUVENILES 2024</t>
  </si>
  <si>
    <t>INFANTIL MASCULINO</t>
  </si>
  <si>
    <t>INFANTIL FEMENINO</t>
  </si>
  <si>
    <t>CT SANTA GERTRUDIS</t>
  </si>
  <si>
    <t>J.1  27-28 ENERO</t>
  </si>
  <si>
    <t>J.2 24-25 FEBRERO</t>
  </si>
  <si>
    <t>J.1  27-28 ENE</t>
  </si>
  <si>
    <t>J.2 9-10 MARZO</t>
  </si>
  <si>
    <t>J.2  3-4 FEBRERO</t>
  </si>
  <si>
    <t>J.3  17-18 FEBRERO</t>
  </si>
  <si>
    <t>J.4  2-3 MARZO</t>
  </si>
  <si>
    <t>J.5  16-17 MARZO</t>
  </si>
  <si>
    <t>J.6 23-24 MARZO</t>
  </si>
  <si>
    <t>J.1  13-14 ENERO</t>
  </si>
  <si>
    <t xml:space="preserve">CAMPEÓN: </t>
  </si>
  <si>
    <t>Ibiza Club de Campo</t>
  </si>
  <si>
    <t xml:space="preserve">CT Santa Gertudis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</si>
</sst>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9"/>
      <name val="Comic Sans MS"/>
      <family val="4"/>
    </font>
    <font>
      <sz val="9"/>
      <name val="DINPro-Bold"/>
      <family val="3"/>
    </font>
    <font>
      <b/>
      <sz val="9"/>
      <name val="DINPro-Bold"/>
      <family val="3"/>
    </font>
    <font>
      <sz val="10"/>
      <name val="Arial"/>
      <family val="2"/>
    </font>
    <font>
      <b/>
      <sz val="10"/>
      <name val="DINPro-Black"/>
      <family val="3"/>
    </font>
    <font>
      <sz val="8"/>
      <name val="DINPro-Bold"/>
      <family val="3"/>
    </font>
    <font>
      <b/>
      <sz val="11"/>
      <color theme="1"/>
      <name val="DINPro-Bold"/>
      <family val="3"/>
    </font>
    <font>
      <sz val="11"/>
      <color theme="1"/>
      <name val="DINPro-Bold"/>
      <family val="3"/>
    </font>
    <font>
      <sz val="8"/>
      <color rgb="FFFF0000"/>
      <name val="DINPro-Bold"/>
      <family val="3"/>
    </font>
    <font>
      <b/>
      <u/>
      <sz val="14"/>
      <color theme="1"/>
      <name val="DINPro-Bold"/>
      <family val="3"/>
    </font>
    <font>
      <b/>
      <sz val="9"/>
      <name val="DINPro-Black"/>
      <family val="3"/>
    </font>
    <font>
      <sz val="11"/>
      <name val="DINPro-Bold"/>
      <family val="3"/>
    </font>
    <font>
      <sz val="11"/>
      <name val="Calibri"/>
      <family val="2"/>
      <scheme val="minor"/>
    </font>
    <font>
      <sz val="9"/>
      <name val="DIN Pro Regular"/>
      <family val="2"/>
    </font>
    <font>
      <b/>
      <sz val="9"/>
      <name val="DIN Pro Regular"/>
      <family val="2"/>
    </font>
    <font>
      <b/>
      <sz val="9"/>
      <color theme="0"/>
      <name val="DINPro-Bold"/>
      <family val="3"/>
    </font>
    <font>
      <sz val="9"/>
      <color theme="0"/>
      <name val="DINPro-Bold"/>
      <family val="3"/>
    </font>
    <font>
      <b/>
      <sz val="10"/>
      <name val="DINPro-Black"/>
    </font>
    <font>
      <b/>
      <sz val="9"/>
      <color indexed="81"/>
      <name val="Tahoma"/>
      <charset val="1"/>
    </font>
    <font>
      <sz val="11"/>
      <name val="DIN Pro Regular"/>
      <family val="2"/>
    </font>
    <font>
      <b/>
      <sz val="11"/>
      <name val="DIN Pro Regular"/>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2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cellStyleXfs>
  <cellXfs count="61">
    <xf numFmtId="0" fontId="0" fillId="0" borderId="0" xfId="0"/>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8" fillId="0" borderId="0" xfId="0" applyFont="1"/>
    <xf numFmtId="0" fontId="8" fillId="4" borderId="0" xfId="0" applyFont="1" applyFill="1"/>
    <xf numFmtId="0" fontId="5" fillId="2" borderId="1" xfId="0" applyFont="1" applyFill="1" applyBorder="1" applyAlignment="1">
      <alignment horizontal="center" vertical="center"/>
    </xf>
    <xf numFmtId="0" fontId="6" fillId="0" borderId="11" xfId="1" applyFont="1" applyBorder="1" applyAlignment="1">
      <alignment vertical="center"/>
    </xf>
    <xf numFmtId="0" fontId="6" fillId="0" borderId="7" xfId="1" applyFont="1" applyBorder="1" applyAlignment="1">
      <alignment vertical="center"/>
    </xf>
    <xf numFmtId="0" fontId="1" fillId="0" borderId="7" xfId="1" applyFont="1" applyBorder="1" applyAlignment="1">
      <alignment horizontal="center" vertical="center"/>
    </xf>
    <xf numFmtId="0" fontId="5" fillId="2" borderId="0" xfId="1" applyFont="1" applyFill="1" applyAlignment="1">
      <alignment horizontal="left" vertical="center"/>
    </xf>
    <xf numFmtId="0" fontId="1" fillId="0" borderId="0" xfId="1" applyFont="1" applyAlignment="1">
      <alignment vertical="center"/>
    </xf>
    <xf numFmtId="0" fontId="0" fillId="0" borderId="0" xfId="0" applyAlignment="1">
      <alignment vertical="center"/>
    </xf>
    <xf numFmtId="0" fontId="6" fillId="0" borderId="12" xfId="1" applyFont="1" applyBorder="1" applyAlignment="1">
      <alignment vertical="center"/>
    </xf>
    <xf numFmtId="0" fontId="5" fillId="3" borderId="9" xfId="1" applyFont="1" applyFill="1" applyBorder="1" applyAlignment="1">
      <alignment horizontal="left" vertical="center"/>
    </xf>
    <xf numFmtId="0" fontId="0" fillId="2" borderId="0" xfId="0" applyFill="1"/>
    <xf numFmtId="0" fontId="1" fillId="0" borderId="0" xfId="0" applyFont="1" applyAlignment="1">
      <alignment vertical="center"/>
    </xf>
    <xf numFmtId="0" fontId="5" fillId="3" borderId="10" xfId="1" applyFont="1" applyFill="1" applyBorder="1" applyAlignment="1">
      <alignment horizontal="lef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0" fillId="0" borderId="0" xfId="0" applyAlignment="1">
      <alignment horizontal="center" vertical="center"/>
    </xf>
    <xf numFmtId="0" fontId="6" fillId="2" borderId="7" xfId="1" applyFont="1" applyFill="1" applyBorder="1" applyAlignment="1">
      <alignment vertical="center"/>
    </xf>
    <xf numFmtId="0" fontId="6" fillId="3" borderId="7" xfId="0" applyFont="1" applyFill="1" applyBorder="1" applyAlignment="1">
      <alignment vertical="center"/>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0" fillId="2" borderId="0" xfId="0" applyFill="1" applyAlignment="1">
      <alignment vertical="center"/>
    </xf>
    <xf numFmtId="0" fontId="8" fillId="2" borderId="0" xfId="0" applyFont="1" applyFill="1"/>
    <xf numFmtId="0" fontId="10" fillId="0" borderId="0" xfId="0" applyFont="1" applyAlignment="1">
      <alignment vertical="center"/>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7" fillId="3" borderId="0" xfId="0" applyFont="1" applyFill="1"/>
    <xf numFmtId="0" fontId="8" fillId="3" borderId="0" xfId="0" applyFont="1" applyFill="1"/>
    <xf numFmtId="0" fontId="9" fillId="0" borderId="11" xfId="1" applyFont="1" applyBorder="1" applyAlignment="1">
      <alignment vertical="center"/>
    </xf>
    <xf numFmtId="0" fontId="9" fillId="0" borderId="7" xfId="1" applyFont="1" applyBorder="1" applyAlignment="1">
      <alignment vertical="center"/>
    </xf>
    <xf numFmtId="0" fontId="12" fillId="2" borderId="0" xfId="0" applyFont="1" applyFill="1"/>
    <xf numFmtId="0" fontId="14" fillId="3" borderId="0" xfId="0" applyFont="1" applyFill="1" applyAlignment="1">
      <alignment horizontal="left" vertical="center"/>
    </xf>
    <xf numFmtId="0" fontId="12" fillId="3" borderId="0" xfId="0" applyFont="1" applyFill="1" applyAlignment="1">
      <alignment vertical="center"/>
    </xf>
    <xf numFmtId="0" fontId="13" fillId="3" borderId="0" xfId="0" applyFont="1" applyFill="1" applyAlignment="1">
      <alignment vertical="center"/>
    </xf>
    <xf numFmtId="0" fontId="0" fillId="3" borderId="0" xfId="0" applyFill="1" applyAlignment="1">
      <alignment vertical="center"/>
    </xf>
    <xf numFmtId="0" fontId="1" fillId="3" borderId="7" xfId="1"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wrapText="1"/>
    </xf>
    <xf numFmtId="0" fontId="6" fillId="3" borderId="17" xfId="0" applyFont="1" applyFill="1" applyBorder="1" applyAlignment="1">
      <alignmen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17" fillId="2" borderId="0" xfId="0" applyFont="1" applyFill="1" applyAlignment="1">
      <alignment horizontal="center" vertical="center"/>
    </xf>
    <xf numFmtId="0" fontId="16" fillId="2" borderId="0" xfId="0" applyFont="1" applyFill="1" applyAlignment="1">
      <alignment horizontal="center" vertical="center"/>
    </xf>
    <xf numFmtId="0" fontId="9" fillId="2" borderId="0" xfId="0" applyFont="1" applyFill="1" applyAlignment="1">
      <alignment horizontal="center" vertical="center"/>
    </xf>
    <xf numFmtId="0" fontId="18" fillId="3" borderId="9" xfId="1" applyFont="1" applyFill="1" applyBorder="1" applyAlignment="1">
      <alignment horizontal="left" vertical="center"/>
    </xf>
    <xf numFmtId="0" fontId="13" fillId="0" borderId="0" xfId="0" applyFont="1" applyAlignment="1">
      <alignment vertical="center"/>
    </xf>
    <xf numFmtId="0" fontId="13" fillId="0" borderId="0" xfId="0" applyFont="1"/>
    <xf numFmtId="0" fontId="2" fillId="2" borderId="20" xfId="0" applyFont="1" applyFill="1" applyBorder="1" applyAlignment="1">
      <alignment horizontal="center" vertical="center"/>
    </xf>
    <xf numFmtId="0" fontId="6" fillId="4" borderId="5" xfId="0" applyFont="1" applyFill="1" applyBorder="1" applyAlignment="1">
      <alignment vertical="center"/>
    </xf>
    <xf numFmtId="0" fontId="15" fillId="3" borderId="0" xfId="0" applyFont="1" applyFill="1" applyAlignment="1">
      <alignment horizontal="left" vertical="top" wrapText="1"/>
    </xf>
    <xf numFmtId="0" fontId="3" fillId="4" borderId="4" xfId="0" applyFont="1" applyFill="1" applyBorder="1" applyAlignment="1">
      <alignment horizontal="center" vertical="center"/>
    </xf>
    <xf numFmtId="0" fontId="20" fillId="4" borderId="0" xfId="0" applyFont="1" applyFill="1"/>
    <xf numFmtId="0" fontId="13" fillId="4" borderId="0" xfId="0" applyFont="1" applyFill="1"/>
    <xf numFmtId="0" fontId="21" fillId="0" borderId="0" xfId="0" applyFont="1" applyFill="1" applyAlignment="1">
      <alignment horizontal="right"/>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9</xdr:col>
      <xdr:colOff>961159</xdr:colOff>
      <xdr:row>3</xdr:row>
      <xdr:rowOff>161925</xdr:rowOff>
    </xdr:to>
    <xdr:pic>
      <xdr:nvPicPr>
        <xdr:cNvPr id="2" name="0 Imagen">
          <a:extLst>
            <a:ext uri="{FF2B5EF4-FFF2-40B4-BE49-F238E27FC236}">
              <a16:creationId xmlns:a16="http://schemas.microsoft.com/office/drawing/2014/main" id="{1D229E54-37FE-4D5A-85EC-3B3B8ADEE2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1" y="0"/>
          <a:ext cx="439968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9</xdr:col>
      <xdr:colOff>961159</xdr:colOff>
      <xdr:row>3</xdr:row>
      <xdr:rowOff>66675</xdr:rowOff>
    </xdr:to>
    <xdr:pic>
      <xdr:nvPicPr>
        <xdr:cNvPr id="2" name="0 Imag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115" y="0"/>
          <a:ext cx="441613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1390651</xdr:colOff>
      <xdr:row>1</xdr:row>
      <xdr:rowOff>228600</xdr:rowOff>
    </xdr:from>
    <xdr:to>
      <xdr:col>17</xdr:col>
      <xdr:colOff>265834</xdr:colOff>
      <xdr:row>5</xdr:row>
      <xdr:rowOff>142875</xdr:rowOff>
    </xdr:to>
    <xdr:pic>
      <xdr:nvPicPr>
        <xdr:cNvPr id="3" name="0 Imagen">
          <a:extLst>
            <a:ext uri="{FF2B5EF4-FFF2-40B4-BE49-F238E27FC236}">
              <a16:creationId xmlns:a16="http://schemas.microsoft.com/office/drawing/2014/main" id="{30EEBE35-549E-42F2-9938-2344F5065F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6" y="895350"/>
          <a:ext cx="439968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1381126</xdr:colOff>
      <xdr:row>1</xdr:row>
      <xdr:rowOff>152400</xdr:rowOff>
    </xdr:from>
    <xdr:to>
      <xdr:col>17</xdr:col>
      <xdr:colOff>333375</xdr:colOff>
      <xdr:row>6</xdr:row>
      <xdr:rowOff>123825</xdr:rowOff>
    </xdr:to>
    <xdr:pic>
      <xdr:nvPicPr>
        <xdr:cNvPr id="2" name="0 Imagen">
          <a:extLst>
            <a:ext uri="{FF2B5EF4-FFF2-40B4-BE49-F238E27FC236}">
              <a16:creationId xmlns:a16="http://schemas.microsoft.com/office/drawing/2014/main" id="{E01EFD00-E3EA-49EE-A6F5-B6F3882C68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7301" y="819150"/>
          <a:ext cx="4476749"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6339-2B47-4126-97FF-E3A89020D467}">
  <sheetPr>
    <pageSetUpPr fitToPage="1"/>
  </sheetPr>
  <dimension ref="A1:P60"/>
  <sheetViews>
    <sheetView tabSelected="1" workbookViewId="0">
      <selection activeCell="B22" sqref="B22"/>
    </sheetView>
  </sheetViews>
  <sheetFormatPr baseColWidth="10" defaultRowHeight="15" x14ac:dyDescent="0.25"/>
  <cols>
    <col min="1" max="1" width="3.7109375" customWidth="1"/>
    <col min="2" max="2" width="22.7109375" customWidth="1"/>
    <col min="3" max="3" width="3.85546875" customWidth="1"/>
    <col min="4" max="4" width="4" customWidth="1"/>
    <col min="5" max="5" width="3.5703125" customWidth="1"/>
    <col min="6" max="6" width="5" customWidth="1"/>
    <col min="7" max="7" width="4.42578125" customWidth="1"/>
    <col min="8" max="8" width="5.140625" customWidth="1"/>
    <col min="9" max="9" width="2.85546875" customWidth="1"/>
    <col min="10" max="10" width="23.7109375" customWidth="1"/>
    <col min="11" max="11" width="3" customWidth="1"/>
    <col min="12" max="12" width="22.7109375" customWidth="1"/>
    <col min="13" max="14" width="3.28515625" customWidth="1"/>
    <col min="15" max="15" width="2.85546875" customWidth="1"/>
    <col min="16" max="16" width="20.5703125" customWidth="1"/>
    <col min="17" max="17" width="3.42578125" customWidth="1"/>
    <col min="18" max="18" width="23" customWidth="1"/>
    <col min="19" max="19" width="3.42578125" customWidth="1"/>
    <col min="20" max="20" width="3.5703125" customWidth="1"/>
  </cols>
  <sheetData>
    <row r="1" spans="1:16" ht="16.5" customHeight="1" x14ac:dyDescent="0.25"/>
    <row r="3" spans="1:16" ht="21" customHeight="1" x14ac:dyDescent="0.25"/>
    <row r="4" spans="1:16" ht="27" customHeight="1" x14ac:dyDescent="0.25">
      <c r="B4" s="28" t="s">
        <v>21</v>
      </c>
    </row>
    <row r="5" spans="1:16" ht="15" customHeight="1" x14ac:dyDescent="0.25">
      <c r="L5" s="15"/>
    </row>
    <row r="6" spans="1:16" ht="15" customHeight="1" x14ac:dyDescent="0.25">
      <c r="B6" s="32" t="s">
        <v>20</v>
      </c>
      <c r="C6" s="33"/>
      <c r="D6" s="4"/>
      <c r="E6" s="5"/>
      <c r="F6" s="4" t="s">
        <v>12</v>
      </c>
      <c r="G6" s="27"/>
      <c r="H6" s="27"/>
      <c r="I6" s="27"/>
      <c r="J6" s="27"/>
      <c r="K6" s="4"/>
    </row>
    <row r="7" spans="1:16" ht="15" customHeight="1" x14ac:dyDescent="0.25">
      <c r="B7" s="4"/>
      <c r="C7" s="4"/>
      <c r="D7" s="4"/>
      <c r="E7" s="4"/>
      <c r="G7" s="4"/>
      <c r="H7" s="4"/>
      <c r="I7" s="4"/>
      <c r="J7" s="4"/>
      <c r="K7" s="4"/>
    </row>
    <row r="9" spans="1:16" s="12" customFormat="1" ht="15" customHeight="1" x14ac:dyDescent="0.25">
      <c r="B9" s="37" t="s">
        <v>15</v>
      </c>
      <c r="C9" s="38"/>
      <c r="D9" s="38"/>
      <c r="E9" s="38"/>
      <c r="F9" s="38"/>
      <c r="G9" s="38"/>
      <c r="H9" s="38"/>
      <c r="I9" s="38"/>
      <c r="J9" s="38"/>
      <c r="K9" s="38"/>
      <c r="L9" s="39"/>
      <c r="M9" s="40"/>
      <c r="N9" s="40"/>
      <c r="O9" s="40"/>
      <c r="P9" s="26"/>
    </row>
    <row r="10" spans="1:16" s="12" customFormat="1" ht="15" customHeight="1" x14ac:dyDescent="0.25">
      <c r="B10" s="37" t="s">
        <v>13</v>
      </c>
      <c r="C10" s="38"/>
      <c r="D10" s="38"/>
      <c r="E10" s="38"/>
      <c r="F10" s="38"/>
      <c r="G10" s="38"/>
      <c r="H10" s="38"/>
      <c r="I10" s="38"/>
      <c r="J10" s="38"/>
      <c r="K10" s="38"/>
      <c r="L10" s="39"/>
      <c r="M10" s="40"/>
      <c r="N10" s="40"/>
      <c r="O10" s="40"/>
      <c r="P10" s="26"/>
    </row>
    <row r="11" spans="1:16" s="12" customFormat="1" ht="15" customHeight="1" x14ac:dyDescent="0.25">
      <c r="B11" s="37" t="s">
        <v>16</v>
      </c>
      <c r="C11" s="38"/>
      <c r="D11" s="38"/>
      <c r="E11" s="38"/>
      <c r="F11" s="38"/>
      <c r="G11" s="38"/>
      <c r="H11" s="38"/>
      <c r="I11" s="38"/>
      <c r="J11" s="38"/>
      <c r="K11" s="38"/>
      <c r="L11" s="39"/>
      <c r="M11" s="40"/>
      <c r="N11" s="40"/>
      <c r="O11" s="40"/>
      <c r="P11" s="26"/>
    </row>
    <row r="12" spans="1:16" s="12" customFormat="1" ht="12.95" customHeight="1" thickBot="1" x14ac:dyDescent="0.3"/>
    <row r="13" spans="1:16" s="12" customFormat="1" ht="15" customHeight="1" thickBot="1" x14ac:dyDescent="0.3">
      <c r="A13" s="16"/>
      <c r="B13" s="6" t="s">
        <v>7</v>
      </c>
      <c r="C13" s="42" t="s">
        <v>2</v>
      </c>
      <c r="D13" s="29" t="s">
        <v>0</v>
      </c>
      <c r="E13" s="30" t="s">
        <v>1</v>
      </c>
      <c r="F13" s="30" t="s">
        <v>3</v>
      </c>
      <c r="G13" s="31" t="s">
        <v>4</v>
      </c>
      <c r="H13" s="43" t="s">
        <v>5</v>
      </c>
      <c r="J13" s="51" t="s">
        <v>27</v>
      </c>
      <c r="K13" s="17"/>
      <c r="L13" s="10"/>
      <c r="M13" s="11"/>
    </row>
    <row r="14" spans="1:16" s="12" customFormat="1" ht="15" customHeight="1" x14ac:dyDescent="0.25">
      <c r="A14" s="57">
        <v>1</v>
      </c>
      <c r="B14" s="55" t="s">
        <v>10</v>
      </c>
      <c r="C14" s="18">
        <f>COUNT(#REF!,#REF!,M14,#REF!,#REF!,N19)</f>
        <v>2</v>
      </c>
      <c r="D14" s="19">
        <v>2</v>
      </c>
      <c r="E14" s="19">
        <v>0</v>
      </c>
      <c r="F14" s="19">
        <v>3</v>
      </c>
      <c r="G14" s="19">
        <v>0</v>
      </c>
      <c r="H14" s="20">
        <v>3</v>
      </c>
      <c r="I14" s="21"/>
      <c r="J14" s="7" t="str">
        <f>B14</f>
        <v>IBIZA CLUB DE CAMPO</v>
      </c>
      <c r="K14" s="22" t="s">
        <v>6</v>
      </c>
      <c r="L14" s="7" t="str">
        <f>B15</f>
        <v>CT SANTA EULALIA</v>
      </c>
      <c r="M14" s="9">
        <v>3</v>
      </c>
      <c r="N14" s="9">
        <v>0</v>
      </c>
    </row>
    <row r="15" spans="1:16" s="12" customFormat="1" ht="15" customHeight="1" thickBot="1" x14ac:dyDescent="0.3">
      <c r="A15" s="3">
        <v>2</v>
      </c>
      <c r="B15" s="44" t="s">
        <v>11</v>
      </c>
      <c r="C15" s="45">
        <f>COUNT(#REF!,#REF!,N14,#REF!,#REF!,M19)</f>
        <v>2</v>
      </c>
      <c r="D15" s="45">
        <v>0</v>
      </c>
      <c r="E15" s="45">
        <v>1</v>
      </c>
      <c r="F15" s="45">
        <v>0</v>
      </c>
      <c r="G15" s="45">
        <v>3</v>
      </c>
      <c r="H15" s="54">
        <v>-3</v>
      </c>
      <c r="I15" s="21"/>
    </row>
    <row r="16" spans="1:16" s="12" customFormat="1" ht="15" customHeight="1" x14ac:dyDescent="0.25">
      <c r="A16" s="49"/>
      <c r="B16" s="50"/>
      <c r="C16" s="48">
        <f>COUNT(#REF!,#REF!,#REF!)</f>
        <v>0</v>
      </c>
      <c r="D16" s="48" t="e">
        <f>IF(#REF!&gt;#REF!,1,0)+IF(#REF!&gt;#REF!,1,0)+IF(#REF!&gt;#REF!,1,0)</f>
        <v>#REF!</v>
      </c>
      <c r="E16" s="48" t="e">
        <f>IF(#REF!&lt;#REF!,1,0)+IF(#REF!&lt;#REF!,1,0)+IF(#REF!&lt;#REF!,1,0)</f>
        <v>#REF!</v>
      </c>
      <c r="F16" s="48" t="e">
        <f>VALUE(#REF!+#REF!+#REF!)</f>
        <v>#REF!</v>
      </c>
      <c r="G16" s="48" t="e">
        <f>VALUE(#REF!+#REF!+#REF!)</f>
        <v>#REF!</v>
      </c>
      <c r="H16" s="48" t="e">
        <f>AVERAGE(F16-G16)</f>
        <v>#REF!</v>
      </c>
    </row>
    <row r="17" spans="1:15" ht="15" customHeight="1" x14ac:dyDescent="0.25">
      <c r="A17" s="53"/>
      <c r="B17" s="53"/>
      <c r="C17" s="53"/>
      <c r="D17" s="53"/>
      <c r="E17" s="53"/>
      <c r="F17" s="53"/>
      <c r="G17" s="53"/>
      <c r="H17" s="53"/>
    </row>
    <row r="18" spans="1:15" ht="15" customHeight="1" x14ac:dyDescent="0.25">
      <c r="A18" s="53"/>
      <c r="B18" s="60" t="s">
        <v>35</v>
      </c>
      <c r="C18" s="58" t="s">
        <v>36</v>
      </c>
      <c r="D18" s="58"/>
      <c r="E18" s="58"/>
      <c r="F18" s="59"/>
      <c r="G18" s="59"/>
      <c r="H18" s="53"/>
      <c r="J18" s="14" t="s">
        <v>28</v>
      </c>
      <c r="K18" s="17"/>
      <c r="L18" s="10"/>
      <c r="M18" s="11"/>
      <c r="N18" s="12"/>
    </row>
    <row r="19" spans="1:15" ht="15" customHeight="1" x14ac:dyDescent="0.25">
      <c r="A19" s="53"/>
      <c r="B19" s="53"/>
      <c r="C19" s="53"/>
      <c r="D19" s="53"/>
      <c r="E19" s="53"/>
      <c r="F19" s="53"/>
      <c r="G19" s="53"/>
      <c r="H19" s="53"/>
      <c r="J19" s="7" t="str">
        <f>L14</f>
        <v>CT SANTA EULALIA</v>
      </c>
      <c r="K19" s="22" t="s">
        <v>6</v>
      </c>
      <c r="L19" s="7" t="str">
        <f>J14</f>
        <v>IBIZA CLUB DE CAMPO</v>
      </c>
      <c r="M19" s="9">
        <v>1</v>
      </c>
      <c r="N19" s="9">
        <v>2</v>
      </c>
    </row>
    <row r="20" spans="1:15" ht="15" customHeight="1" x14ac:dyDescent="0.25">
      <c r="A20" s="53"/>
      <c r="B20" s="53"/>
      <c r="C20" s="53"/>
      <c r="D20" s="53"/>
      <c r="E20" s="53"/>
      <c r="F20" s="53"/>
      <c r="G20" s="53"/>
      <c r="H20" s="53"/>
      <c r="J20" s="12"/>
      <c r="K20" s="12"/>
      <c r="L20" s="12"/>
      <c r="M20" s="12"/>
      <c r="N20" s="12"/>
    </row>
    <row r="21" spans="1:15" ht="15" customHeight="1" x14ac:dyDescent="0.25">
      <c r="A21" s="53"/>
      <c r="B21" s="53"/>
      <c r="C21" s="53"/>
      <c r="D21" s="53"/>
      <c r="E21" s="53"/>
      <c r="F21" s="53"/>
      <c r="G21" s="53"/>
      <c r="H21" s="53"/>
      <c r="J21" s="12"/>
      <c r="K21" s="12"/>
      <c r="L21" s="12"/>
      <c r="M21" s="12"/>
      <c r="N21" s="12"/>
    </row>
    <row r="22" spans="1:15" ht="15" customHeight="1" x14ac:dyDescent="0.25">
      <c r="A22" s="53"/>
      <c r="B22" s="53"/>
      <c r="C22" s="53"/>
      <c r="D22" s="53"/>
      <c r="E22" s="53"/>
      <c r="F22" s="53"/>
      <c r="G22" s="53"/>
      <c r="H22" s="53"/>
      <c r="J22" s="12"/>
      <c r="K22" s="12"/>
      <c r="L22" s="12"/>
      <c r="M22" s="12"/>
      <c r="N22" s="12"/>
      <c r="O22" s="12"/>
    </row>
    <row r="23" spans="1:15" x14ac:dyDescent="0.25">
      <c r="A23" s="53"/>
      <c r="B23" s="53"/>
      <c r="C23" s="53"/>
      <c r="D23" s="53"/>
      <c r="E23" s="53"/>
      <c r="F23" s="53"/>
      <c r="G23" s="53"/>
      <c r="H23" s="53"/>
    </row>
    <row r="24" spans="1:15" x14ac:dyDescent="0.25">
      <c r="A24" s="53"/>
      <c r="B24" s="53"/>
      <c r="C24" s="53"/>
      <c r="D24" s="53"/>
      <c r="E24" s="53"/>
      <c r="F24" s="53"/>
      <c r="G24" s="53"/>
      <c r="H24" s="53"/>
    </row>
    <row r="25" spans="1:15" x14ac:dyDescent="0.25">
      <c r="B25" s="56" t="s">
        <v>14</v>
      </c>
      <c r="C25" s="56"/>
      <c r="D25" s="56"/>
      <c r="E25" s="56"/>
      <c r="F25" s="56"/>
      <c r="G25" s="56"/>
      <c r="H25" s="56"/>
      <c r="I25" s="56"/>
      <c r="J25" s="56"/>
      <c r="K25" s="56"/>
      <c r="L25" s="56"/>
    </row>
    <row r="26" spans="1:15" ht="24" customHeight="1" x14ac:dyDescent="0.25">
      <c r="B26" s="56"/>
      <c r="C26" s="56"/>
      <c r="D26" s="56"/>
      <c r="E26" s="56"/>
      <c r="F26" s="56"/>
      <c r="G26" s="56"/>
      <c r="H26" s="56"/>
      <c r="I26" s="56"/>
      <c r="J26" s="56"/>
      <c r="K26" s="56"/>
      <c r="L26" s="56"/>
    </row>
    <row r="27" spans="1:15" ht="12.95" customHeight="1" x14ac:dyDescent="0.25"/>
    <row r="28" spans="1:15" ht="12.95" customHeight="1" x14ac:dyDescent="0.25"/>
    <row r="29" spans="1:15" ht="12.95" customHeight="1" x14ac:dyDescent="0.25"/>
    <row r="30" spans="1:15" ht="12.95" customHeight="1" x14ac:dyDescent="0.25"/>
    <row r="31" spans="1:15" ht="12.95" customHeight="1" x14ac:dyDescent="0.25"/>
    <row r="32" spans="1:15" ht="12.95" customHeight="1" x14ac:dyDescent="0.25"/>
    <row r="33" ht="12.95" customHeight="1" x14ac:dyDescent="0.25"/>
    <row r="34" ht="12.95" customHeight="1" x14ac:dyDescent="0.25"/>
    <row r="35" ht="12.95" customHeight="1" x14ac:dyDescent="0.25"/>
    <row r="36" ht="12.95" customHeight="1" x14ac:dyDescent="0.25"/>
    <row r="37" ht="12.95" customHeight="1" x14ac:dyDescent="0.25"/>
    <row r="38" ht="12.95" customHeight="1" x14ac:dyDescent="0.25"/>
    <row r="39" ht="12.95" customHeight="1" x14ac:dyDescent="0.25"/>
    <row r="40" ht="12.95" customHeight="1" x14ac:dyDescent="0.25"/>
    <row r="41" ht="12.95" customHeight="1" x14ac:dyDescent="0.25"/>
    <row r="42" ht="12.95" customHeight="1" x14ac:dyDescent="0.25"/>
    <row r="43" ht="12.95" customHeight="1" x14ac:dyDescent="0.25"/>
    <row r="44" ht="12.95" customHeight="1" x14ac:dyDescent="0.25"/>
    <row r="45" ht="12.95" customHeight="1" x14ac:dyDescent="0.25"/>
    <row r="46" ht="12.95" customHeight="1" x14ac:dyDescent="0.25"/>
    <row r="47" ht="12.95" customHeight="1" x14ac:dyDescent="0.25"/>
    <row r="48" ht="12.95" customHeight="1" x14ac:dyDescent="0.25"/>
    <row r="49" ht="12.95" customHeight="1" x14ac:dyDescent="0.25"/>
    <row r="50" ht="12.95" customHeight="1" x14ac:dyDescent="0.25"/>
    <row r="51" ht="12.95" customHeight="1" x14ac:dyDescent="0.25"/>
    <row r="52" ht="12.95" customHeight="1" x14ac:dyDescent="0.25"/>
    <row r="53" ht="12.95" customHeight="1" x14ac:dyDescent="0.25"/>
    <row r="54" ht="12.95" customHeight="1" x14ac:dyDescent="0.25"/>
    <row r="55" ht="12.95" customHeight="1" x14ac:dyDescent="0.25"/>
    <row r="56" ht="17.25" customHeight="1" x14ac:dyDescent="0.25"/>
    <row r="57" ht="17.100000000000001" customHeight="1" x14ac:dyDescent="0.25"/>
    <row r="58" ht="17.100000000000001" customHeight="1" x14ac:dyDescent="0.25"/>
    <row r="59" ht="17.100000000000001" customHeight="1" x14ac:dyDescent="0.25"/>
    <row r="60" ht="17.100000000000001" customHeight="1" x14ac:dyDescent="0.25"/>
  </sheetData>
  <mergeCells count="1">
    <mergeCell ref="B25:L26"/>
  </mergeCells>
  <pageMargins left="0.7" right="0.7" top="0.75" bottom="0.75" header="0.3" footer="0.3"/>
  <pageSetup paperSize="9" scale="97" orientation="landscape" r:id="rId1"/>
  <ignoredErrors>
    <ignoredError sqref="D16 E16:H16" evalError="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4"/>
  <sheetViews>
    <sheetView zoomScaleNormal="100" workbookViewId="0">
      <selection activeCell="E36" sqref="E36"/>
    </sheetView>
  </sheetViews>
  <sheetFormatPr baseColWidth="10" defaultRowHeight="15" x14ac:dyDescent="0.25"/>
  <cols>
    <col min="1" max="1" width="3.7109375" customWidth="1"/>
    <col min="2" max="2" width="22.7109375" customWidth="1"/>
    <col min="3" max="3" width="3.85546875" customWidth="1"/>
    <col min="4" max="4" width="4" customWidth="1"/>
    <col min="5" max="5" width="3.5703125" customWidth="1"/>
    <col min="6" max="6" width="5" customWidth="1"/>
    <col min="7" max="7" width="4.42578125" customWidth="1"/>
    <col min="8" max="8" width="5.140625" customWidth="1"/>
    <col min="9" max="9" width="2.85546875" customWidth="1"/>
    <col min="10" max="10" width="23.7109375" customWidth="1"/>
    <col min="11" max="11" width="3" customWidth="1"/>
    <col min="12" max="12" width="22.7109375" customWidth="1"/>
    <col min="13" max="14" width="3.28515625" customWidth="1"/>
    <col min="15" max="15" width="2.85546875" customWidth="1"/>
    <col min="16" max="16" width="20.5703125" customWidth="1"/>
    <col min="17" max="17" width="3.42578125" customWidth="1"/>
    <col min="18" max="18" width="23" customWidth="1"/>
    <col min="19" max="19" width="3.42578125" customWidth="1"/>
    <col min="20" max="20" width="3.5703125" customWidth="1"/>
  </cols>
  <sheetData>
    <row r="1" spans="1:20" ht="16.5" customHeight="1" x14ac:dyDescent="0.25"/>
    <row r="3" spans="1:20" ht="21" customHeight="1" x14ac:dyDescent="0.25"/>
    <row r="4" spans="1:20" ht="27" customHeight="1" x14ac:dyDescent="0.25">
      <c r="B4" s="28" t="s">
        <v>21</v>
      </c>
    </row>
    <row r="5" spans="1:20" ht="15" customHeight="1" x14ac:dyDescent="0.25">
      <c r="L5" s="15"/>
    </row>
    <row r="6" spans="1:20" ht="15" customHeight="1" x14ac:dyDescent="0.25">
      <c r="B6" s="32" t="s">
        <v>18</v>
      </c>
      <c r="C6" s="33"/>
      <c r="D6" s="4"/>
      <c r="E6" s="5"/>
      <c r="F6" s="36" t="s">
        <v>9</v>
      </c>
      <c r="G6" s="27"/>
      <c r="H6" s="27"/>
      <c r="I6" s="27"/>
      <c r="J6" s="27"/>
      <c r="K6" s="4"/>
    </row>
    <row r="7" spans="1:20" ht="15" customHeight="1" x14ac:dyDescent="0.25">
      <c r="B7" s="4"/>
      <c r="C7" s="4"/>
      <c r="D7" s="4"/>
      <c r="E7" s="4"/>
      <c r="F7" s="4" t="s">
        <v>12</v>
      </c>
      <c r="G7" s="4"/>
      <c r="H7" s="4"/>
      <c r="I7" s="4"/>
      <c r="J7" s="4"/>
      <c r="K7" s="4"/>
    </row>
    <row r="9" spans="1:20" s="12" customFormat="1" ht="15" customHeight="1" x14ac:dyDescent="0.25">
      <c r="B9" s="37" t="s">
        <v>15</v>
      </c>
      <c r="C9" s="38"/>
      <c r="D9" s="38"/>
      <c r="E9" s="38"/>
      <c r="F9" s="38"/>
      <c r="G9" s="38"/>
      <c r="H9" s="38"/>
      <c r="I9" s="38"/>
      <c r="J9" s="38"/>
      <c r="K9" s="38"/>
      <c r="L9" s="39"/>
      <c r="M9" s="40"/>
      <c r="N9" s="40"/>
      <c r="O9" s="40"/>
      <c r="P9" s="26"/>
    </row>
    <row r="10" spans="1:20" s="12" customFormat="1" ht="15" customHeight="1" x14ac:dyDescent="0.25">
      <c r="B10" s="37" t="s">
        <v>13</v>
      </c>
      <c r="C10" s="38"/>
      <c r="D10" s="38"/>
      <c r="E10" s="38"/>
      <c r="F10" s="38"/>
      <c r="G10" s="38"/>
      <c r="H10" s="38"/>
      <c r="I10" s="38"/>
      <c r="J10" s="38"/>
      <c r="K10" s="38"/>
      <c r="L10" s="39"/>
      <c r="M10" s="40"/>
      <c r="N10" s="40"/>
      <c r="O10" s="40"/>
      <c r="P10" s="26"/>
    </row>
    <row r="11" spans="1:20" s="12" customFormat="1" ht="15" customHeight="1" x14ac:dyDescent="0.25">
      <c r="B11" s="37" t="s">
        <v>16</v>
      </c>
      <c r="C11" s="38"/>
      <c r="D11" s="38"/>
      <c r="E11" s="38"/>
      <c r="F11" s="38"/>
      <c r="G11" s="38"/>
      <c r="H11" s="38"/>
      <c r="I11" s="38"/>
      <c r="J11" s="38"/>
      <c r="K11" s="38"/>
      <c r="L11" s="39"/>
      <c r="M11" s="40"/>
      <c r="N11" s="40"/>
      <c r="O11" s="40"/>
      <c r="P11" s="26"/>
    </row>
    <row r="12" spans="1:20" s="12" customFormat="1" ht="12.95" customHeight="1" thickBot="1" x14ac:dyDescent="0.3"/>
    <row r="13" spans="1:20" s="12" customFormat="1" ht="15" customHeight="1" thickBot="1" x14ac:dyDescent="0.3">
      <c r="A13" s="16"/>
      <c r="B13" s="6" t="s">
        <v>7</v>
      </c>
      <c r="C13" s="42" t="s">
        <v>2</v>
      </c>
      <c r="D13" s="29" t="s">
        <v>0</v>
      </c>
      <c r="E13" s="30" t="s">
        <v>1</v>
      </c>
      <c r="F13" s="30" t="s">
        <v>3</v>
      </c>
      <c r="G13" s="31" t="s">
        <v>4</v>
      </c>
      <c r="H13" s="43" t="s">
        <v>5</v>
      </c>
      <c r="J13" s="51" t="s">
        <v>34</v>
      </c>
      <c r="K13" s="17"/>
      <c r="L13" s="10"/>
      <c r="M13" s="11"/>
      <c r="P13" s="51" t="s">
        <v>30</v>
      </c>
      <c r="Q13" s="17"/>
      <c r="R13" s="10"/>
      <c r="S13" s="11"/>
    </row>
    <row r="14" spans="1:20" s="12" customFormat="1" ht="15" customHeight="1" x14ac:dyDescent="0.25">
      <c r="A14" s="57">
        <v>1</v>
      </c>
      <c r="B14" s="55" t="s">
        <v>10</v>
      </c>
      <c r="C14" s="18">
        <f>COUNT(M14,N17,S14,M22,M25,T22)</f>
        <v>4</v>
      </c>
      <c r="D14" s="19">
        <f>IF(M14&gt;N14,1,0)+IF(N17&gt;M17,1,0)+IF(S14&gt;T14,1,0)+IF(M25&gt;N25,1,0)+IF(T22&gt;S22,1,0)</f>
        <v>4</v>
      </c>
      <c r="E14" s="19">
        <f>C14-D14</f>
        <v>0</v>
      </c>
      <c r="F14" s="19">
        <f>VALUE(M14+N17+S14+M25+T22)</f>
        <v>18</v>
      </c>
      <c r="G14" s="19">
        <f>VALUE(N14+M17+T14+N25+S22)</f>
        <v>2</v>
      </c>
      <c r="H14" s="20">
        <f>AVERAGE(F14-G14)</f>
        <v>16</v>
      </c>
      <c r="I14" s="21"/>
      <c r="J14" s="7" t="str">
        <f>B14</f>
        <v>IBIZA CLUB DE CAMPO</v>
      </c>
      <c r="K14" s="22" t="s">
        <v>6</v>
      </c>
      <c r="L14" s="35" t="str">
        <f>B17</f>
        <v>DESCANSA</v>
      </c>
      <c r="M14" s="41"/>
      <c r="N14" s="41"/>
      <c r="P14" s="7" t="str">
        <f>B14</f>
        <v>IBIZA CLUB DE CAMPO</v>
      </c>
      <c r="Q14" s="22" t="s">
        <v>6</v>
      </c>
      <c r="R14" s="7" t="str">
        <f>B15</f>
        <v>CT SANTA EULALIA</v>
      </c>
      <c r="S14" s="9">
        <v>4</v>
      </c>
      <c r="T14" s="9">
        <v>1</v>
      </c>
    </row>
    <row r="15" spans="1:20" s="12" customFormat="1" ht="15" customHeight="1" x14ac:dyDescent="0.25">
      <c r="A15" s="2">
        <v>2</v>
      </c>
      <c r="B15" s="23" t="s">
        <v>11</v>
      </c>
      <c r="C15" s="24">
        <f>COUNT(M15,N18,T14,N23,N26,S22)</f>
        <v>4</v>
      </c>
      <c r="D15" s="24">
        <f>IF(M15&gt;N15,1,0)+IF(N18&gt;M18,1,0)+IF(T14&gt;S14,1,0)+IF(N23&gt;M23,1,0)+IF(S22&gt;T22,1,0)</f>
        <v>2</v>
      </c>
      <c r="E15" s="24">
        <f t="shared" ref="E15:E16" si="0">C15-D15</f>
        <v>2</v>
      </c>
      <c r="F15" s="24">
        <f>VALUE(M15+N18+T14+N23+S22)</f>
        <v>11</v>
      </c>
      <c r="G15" s="24">
        <f>VALUE(N15+M18+S14+M23+T22)</f>
        <v>9</v>
      </c>
      <c r="H15" s="25">
        <f>AVERAGE(F15-G15)</f>
        <v>2</v>
      </c>
      <c r="I15" s="21"/>
      <c r="J15" s="7" t="str">
        <f>B15</f>
        <v>CT SANTA EULALIA</v>
      </c>
      <c r="K15" s="22" t="s">
        <v>6</v>
      </c>
      <c r="L15" s="8" t="str">
        <f>B16</f>
        <v>SCR PEÑA DEPORTIVA</v>
      </c>
      <c r="M15" s="9">
        <v>4</v>
      </c>
      <c r="N15" s="9">
        <v>1</v>
      </c>
      <c r="P15" s="8" t="str">
        <f>B16</f>
        <v>SCR PEÑA DEPORTIVA</v>
      </c>
      <c r="Q15" s="22" t="s">
        <v>6</v>
      </c>
      <c r="R15" s="34" t="str">
        <f>B17</f>
        <v>DESCANSA</v>
      </c>
      <c r="S15" s="41"/>
      <c r="T15" s="41"/>
    </row>
    <row r="16" spans="1:20" s="12" customFormat="1" ht="15" customHeight="1" thickBot="1" x14ac:dyDescent="0.3">
      <c r="A16" s="3">
        <v>3</v>
      </c>
      <c r="B16" s="44" t="s">
        <v>19</v>
      </c>
      <c r="C16" s="45">
        <f>COUNT(N15,M17,S15,M23,N25,S23)</f>
        <v>4</v>
      </c>
      <c r="D16" s="46">
        <f>IF(M17&gt;N17,1,0)+IF(N15&gt;M15,1,0)+IF(S15&gt;T15,1,0)+IF(M23&gt;N23,1,0)+IF(N25&gt;M25,1,0)</f>
        <v>0</v>
      </c>
      <c r="E16" s="46">
        <f t="shared" si="0"/>
        <v>4</v>
      </c>
      <c r="F16" s="46">
        <f>VALUE(N15+M17+S15+M23+N25)</f>
        <v>1</v>
      </c>
      <c r="G16" s="46">
        <f>VALUE(M15+N17+T15+N23+M25)</f>
        <v>19</v>
      </c>
      <c r="H16" s="47">
        <f>AVERAGE(F16-G16)</f>
        <v>-18</v>
      </c>
      <c r="J16" s="51" t="s">
        <v>29</v>
      </c>
      <c r="K16" s="17"/>
      <c r="L16" s="10"/>
      <c r="M16" s="11"/>
    </row>
    <row r="17" spans="1:20" s="12" customFormat="1" ht="15" customHeight="1" x14ac:dyDescent="0.25">
      <c r="A17" s="49"/>
      <c r="B17" s="50" t="s">
        <v>8</v>
      </c>
      <c r="C17" s="48">
        <f>COUNT(N14,M18,T15)</f>
        <v>0</v>
      </c>
      <c r="D17" s="48">
        <f>IF(N14&gt;M14,1,0)+IF(M18&gt;N18,1,0)+IF(T15&gt;S15,1,0)</f>
        <v>0</v>
      </c>
      <c r="E17" s="48">
        <f>IF(N14&lt;M14,1,0)+IF(M18&lt;N18,1,0)+IF(T15&lt;S15,1,0)</f>
        <v>0</v>
      </c>
      <c r="F17" s="48">
        <f>VALUE(N14+M18+T15)</f>
        <v>0</v>
      </c>
      <c r="G17" s="48">
        <f>VALUE(M14+N18+S15)</f>
        <v>0</v>
      </c>
      <c r="H17" s="48">
        <f>AVERAGE(F17-G17)</f>
        <v>0</v>
      </c>
      <c r="J17" s="7" t="str">
        <f>B16</f>
        <v>SCR PEÑA DEPORTIVA</v>
      </c>
      <c r="K17" s="22" t="s">
        <v>6</v>
      </c>
      <c r="L17" s="13" t="str">
        <f>B14</f>
        <v>IBIZA CLUB DE CAMPO</v>
      </c>
      <c r="M17" s="9">
        <v>0</v>
      </c>
      <c r="N17" s="9">
        <v>5</v>
      </c>
    </row>
    <row r="18" spans="1:20" s="12" customFormat="1" ht="15" customHeight="1" x14ac:dyDescent="0.25">
      <c r="A18" s="52"/>
      <c r="B18" s="52"/>
      <c r="C18" s="52"/>
      <c r="D18" s="52"/>
      <c r="E18" s="52"/>
      <c r="F18" s="52"/>
      <c r="G18" s="52"/>
      <c r="H18" s="52"/>
      <c r="J18" s="34" t="str">
        <f>B17</f>
        <v>DESCANSA</v>
      </c>
      <c r="K18" s="22" t="s">
        <v>6</v>
      </c>
      <c r="L18" s="13" t="str">
        <f>B15</f>
        <v>CT SANTA EULALIA</v>
      </c>
      <c r="M18" s="41"/>
      <c r="N18" s="41"/>
    </row>
    <row r="19" spans="1:20" s="12" customFormat="1" ht="15" customHeight="1" x14ac:dyDescent="0.25">
      <c r="A19" s="52"/>
      <c r="B19" s="52"/>
      <c r="C19" s="52"/>
      <c r="D19" s="52"/>
      <c r="E19" s="52"/>
      <c r="F19" s="52"/>
      <c r="G19" s="52"/>
      <c r="H19" s="52"/>
    </row>
    <row r="20" spans="1:20" ht="15" customHeight="1" x14ac:dyDescent="0.25">
      <c r="A20" s="53"/>
      <c r="B20" s="60" t="s">
        <v>35</v>
      </c>
      <c r="C20" s="58" t="s">
        <v>36</v>
      </c>
      <c r="D20" s="58"/>
      <c r="E20" s="58"/>
      <c r="F20" s="59"/>
      <c r="G20" s="59"/>
      <c r="H20" s="53"/>
    </row>
    <row r="21" spans="1:20" ht="15" customHeight="1" x14ac:dyDescent="0.25">
      <c r="A21" s="53"/>
      <c r="B21" s="53"/>
      <c r="C21" s="53"/>
      <c r="D21" s="53"/>
      <c r="E21" s="53"/>
      <c r="F21" s="53"/>
      <c r="G21" s="53"/>
      <c r="H21" s="53"/>
      <c r="J21" s="51" t="s">
        <v>31</v>
      </c>
      <c r="K21" s="17"/>
      <c r="L21" s="10"/>
      <c r="M21" s="11"/>
      <c r="N21" s="12"/>
      <c r="O21" s="12"/>
      <c r="P21" s="51" t="s">
        <v>33</v>
      </c>
      <c r="Q21" s="17"/>
      <c r="R21" s="10"/>
      <c r="S21" s="11"/>
      <c r="T21" s="12"/>
    </row>
    <row r="22" spans="1:20" ht="15" customHeight="1" x14ac:dyDescent="0.25">
      <c r="A22" s="53"/>
      <c r="B22" s="53"/>
      <c r="C22" s="53"/>
      <c r="D22" s="53"/>
      <c r="E22" s="53"/>
      <c r="F22" s="53"/>
      <c r="G22" s="53"/>
      <c r="H22" s="53"/>
      <c r="J22" s="7" t="str">
        <f>B14</f>
        <v>IBIZA CLUB DE CAMPO</v>
      </c>
      <c r="K22" s="22" t="s">
        <v>6</v>
      </c>
      <c r="L22" s="35" t="s">
        <v>8</v>
      </c>
      <c r="M22" s="41"/>
      <c r="N22" s="41"/>
      <c r="O22" s="12"/>
      <c r="P22" s="7" t="str">
        <f>R14</f>
        <v>CT SANTA EULALIA</v>
      </c>
      <c r="Q22" s="22" t="s">
        <v>6</v>
      </c>
      <c r="R22" s="7" t="str">
        <f>P14</f>
        <v>IBIZA CLUB DE CAMPO</v>
      </c>
      <c r="S22" s="9">
        <v>1</v>
      </c>
      <c r="T22" s="9">
        <v>4</v>
      </c>
    </row>
    <row r="23" spans="1:20" ht="15" customHeight="1" x14ac:dyDescent="0.25">
      <c r="A23" s="53"/>
      <c r="B23" s="53"/>
      <c r="C23" s="53"/>
      <c r="D23" s="53"/>
      <c r="E23" s="53"/>
      <c r="F23" s="53"/>
      <c r="G23" s="53"/>
      <c r="H23" s="53"/>
      <c r="J23" s="7" t="str">
        <f>B16</f>
        <v>SCR PEÑA DEPORTIVA</v>
      </c>
      <c r="K23" s="22" t="s">
        <v>6</v>
      </c>
      <c r="L23" s="8" t="str">
        <f>B15</f>
        <v>CT SANTA EULALIA</v>
      </c>
      <c r="M23" s="9">
        <v>0</v>
      </c>
      <c r="N23" s="9">
        <v>5</v>
      </c>
      <c r="O23" s="12"/>
      <c r="P23" s="8" t="str">
        <f>B16</f>
        <v>SCR PEÑA DEPORTIVA</v>
      </c>
      <c r="Q23" s="22" t="s">
        <v>6</v>
      </c>
      <c r="R23" s="34" t="s">
        <v>8</v>
      </c>
      <c r="S23" s="41"/>
      <c r="T23" s="41"/>
    </row>
    <row r="24" spans="1:20" ht="15" customHeight="1" x14ac:dyDescent="0.25">
      <c r="A24" s="53"/>
      <c r="B24" s="53"/>
      <c r="C24" s="53"/>
      <c r="D24" s="53"/>
      <c r="E24" s="53"/>
      <c r="F24" s="53"/>
      <c r="G24" s="53"/>
      <c r="H24" s="53"/>
      <c r="J24" s="51" t="s">
        <v>32</v>
      </c>
      <c r="K24" s="17"/>
      <c r="L24" s="10"/>
      <c r="M24" s="11"/>
      <c r="N24" s="12"/>
      <c r="O24" s="12"/>
      <c r="P24" s="12"/>
      <c r="Q24" s="12"/>
      <c r="R24" s="12"/>
      <c r="S24" s="12"/>
      <c r="T24" s="12"/>
    </row>
    <row r="25" spans="1:20" ht="15" customHeight="1" x14ac:dyDescent="0.25">
      <c r="A25" s="53"/>
      <c r="B25" s="53"/>
      <c r="C25" s="53"/>
      <c r="D25" s="53"/>
      <c r="E25" s="53"/>
      <c r="F25" s="53"/>
      <c r="G25" s="53"/>
      <c r="H25" s="53"/>
      <c r="J25" s="7" t="str">
        <f>B14</f>
        <v>IBIZA CLUB DE CAMPO</v>
      </c>
      <c r="K25" s="22" t="s">
        <v>6</v>
      </c>
      <c r="L25" s="13" t="str">
        <f>B16</f>
        <v>SCR PEÑA DEPORTIVA</v>
      </c>
      <c r="M25" s="9">
        <v>5</v>
      </c>
      <c r="N25" s="9">
        <v>0</v>
      </c>
      <c r="O25" s="12"/>
      <c r="P25" s="12"/>
      <c r="Q25" s="12"/>
      <c r="R25" s="12"/>
      <c r="S25" s="12"/>
      <c r="T25" s="12"/>
    </row>
    <row r="26" spans="1:20" ht="15" customHeight="1" x14ac:dyDescent="0.25">
      <c r="A26" s="53"/>
      <c r="B26" s="53"/>
      <c r="C26" s="53"/>
      <c r="D26" s="53"/>
      <c r="E26" s="53"/>
      <c r="F26" s="53"/>
      <c r="G26" s="53"/>
      <c r="H26" s="53"/>
      <c r="J26" s="34" t="str">
        <f>J18</f>
        <v>DESCANSA</v>
      </c>
      <c r="K26" s="22" t="s">
        <v>6</v>
      </c>
      <c r="L26" s="13" t="str">
        <f>B15</f>
        <v>CT SANTA EULALIA</v>
      </c>
      <c r="M26" s="41"/>
      <c r="N26" s="41"/>
      <c r="O26" s="12"/>
      <c r="P26" s="12"/>
      <c r="Q26" s="12"/>
      <c r="R26" s="12"/>
      <c r="S26" s="12"/>
      <c r="T26" s="12"/>
    </row>
    <row r="27" spans="1:20" x14ac:dyDescent="0.25">
      <c r="A27" s="53"/>
      <c r="B27" s="53"/>
      <c r="C27" s="53"/>
      <c r="D27" s="53"/>
      <c r="E27" s="53"/>
      <c r="F27" s="53"/>
      <c r="G27" s="53"/>
      <c r="H27" s="53"/>
    </row>
    <row r="28" spans="1:20" x14ac:dyDescent="0.25">
      <c r="A28" s="53"/>
      <c r="B28" s="53"/>
      <c r="C28" s="53"/>
      <c r="D28" s="53"/>
      <c r="E28" s="53"/>
      <c r="F28" s="53"/>
      <c r="G28" s="53"/>
      <c r="H28" s="53"/>
    </row>
    <row r="31" spans="1:20" ht="12.95" customHeight="1" x14ac:dyDescent="0.25"/>
    <row r="32" spans="1:20" ht="12.95" customHeight="1" x14ac:dyDescent="0.25"/>
    <row r="33" ht="12.95" customHeight="1" x14ac:dyDescent="0.25"/>
    <row r="34" ht="12.95" customHeight="1" x14ac:dyDescent="0.25"/>
    <row r="35" ht="12.95" customHeight="1" x14ac:dyDescent="0.25"/>
    <row r="36" ht="12.95" customHeight="1" x14ac:dyDescent="0.25"/>
    <row r="37" ht="12.95" customHeight="1" x14ac:dyDescent="0.25"/>
    <row r="38" ht="12.95" customHeight="1" x14ac:dyDescent="0.25"/>
    <row r="39" ht="12.95" customHeight="1" x14ac:dyDescent="0.25"/>
    <row r="40" ht="12.95" customHeight="1" x14ac:dyDescent="0.25"/>
    <row r="41" ht="12.95" customHeight="1" x14ac:dyDescent="0.25"/>
    <row r="42" ht="12.95" customHeight="1" x14ac:dyDescent="0.25"/>
    <row r="43" ht="12.95" customHeight="1" x14ac:dyDescent="0.25"/>
    <row r="44" ht="12.95" customHeight="1" x14ac:dyDescent="0.25"/>
    <row r="45" ht="12.95" customHeight="1" x14ac:dyDescent="0.25"/>
    <row r="46" ht="12.95" customHeight="1" x14ac:dyDescent="0.25"/>
    <row r="47" ht="12.95" customHeight="1" x14ac:dyDescent="0.25"/>
    <row r="48" ht="12.95" customHeight="1" x14ac:dyDescent="0.25"/>
    <row r="49" ht="12.95" customHeight="1" x14ac:dyDescent="0.25"/>
    <row r="50" ht="12.95" customHeight="1" x14ac:dyDescent="0.25"/>
    <row r="51" ht="12.95" customHeight="1" x14ac:dyDescent="0.25"/>
    <row r="52" ht="12.95" customHeight="1" x14ac:dyDescent="0.25"/>
    <row r="53" ht="12.95" customHeight="1" x14ac:dyDescent="0.25"/>
    <row r="54" ht="12.95" customHeight="1" x14ac:dyDescent="0.25"/>
    <row r="55" ht="12.95" customHeight="1" x14ac:dyDescent="0.25"/>
    <row r="56" ht="12.95" customHeight="1" x14ac:dyDescent="0.25"/>
    <row r="57" ht="12.95" customHeight="1" x14ac:dyDescent="0.25"/>
    <row r="58" ht="12.95" customHeight="1" x14ac:dyDescent="0.25"/>
    <row r="59" ht="12.95" customHeight="1" x14ac:dyDescent="0.25"/>
    <row r="60" ht="17.25" customHeight="1" x14ac:dyDescent="0.25"/>
    <row r="61" ht="17.100000000000001" customHeight="1" x14ac:dyDescent="0.25"/>
    <row r="62" ht="17.100000000000001" customHeight="1" x14ac:dyDescent="0.25"/>
    <row r="63" ht="17.100000000000001" customHeight="1" x14ac:dyDescent="0.25"/>
    <row r="64" ht="17.100000000000001" customHeight="1" x14ac:dyDescent="0.25"/>
  </sheetData>
  <pageMargins left="0.7" right="0.7" top="0.75" bottom="0.75" header="0.3" footer="0.3"/>
  <pageSetup paperSize="9" scale="77"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55B1A-A1C8-4BC2-9336-FBE7F66BA340}">
  <sheetPr>
    <pageSetUpPr fitToPage="1"/>
  </sheetPr>
  <dimension ref="A1:P55"/>
  <sheetViews>
    <sheetView workbookViewId="0">
      <selection activeCell="F35" sqref="F35"/>
    </sheetView>
  </sheetViews>
  <sheetFormatPr baseColWidth="10" defaultRowHeight="15" x14ac:dyDescent="0.25"/>
  <cols>
    <col min="1" max="1" width="3.7109375" customWidth="1"/>
    <col min="2" max="2" width="22.7109375" customWidth="1"/>
    <col min="3" max="3" width="3.85546875" customWidth="1"/>
    <col min="4" max="4" width="4" customWidth="1"/>
    <col min="5" max="5" width="3.5703125" customWidth="1"/>
    <col min="6" max="6" width="5" customWidth="1"/>
    <col min="7" max="7" width="4.42578125" customWidth="1"/>
    <col min="8" max="8" width="5.140625" customWidth="1"/>
    <col min="9" max="9" width="2.85546875" customWidth="1"/>
    <col min="10" max="10" width="23.7109375" customWidth="1"/>
    <col min="11" max="11" width="3" customWidth="1"/>
    <col min="12" max="12" width="22.7109375" customWidth="1"/>
    <col min="13" max="14" width="3.28515625" customWidth="1"/>
    <col min="15" max="15" width="2.85546875" customWidth="1"/>
    <col min="16" max="16" width="20.5703125" customWidth="1"/>
    <col min="17" max="17" width="3.42578125" customWidth="1"/>
    <col min="18" max="18" width="23" customWidth="1"/>
    <col min="19" max="19" width="3.42578125" customWidth="1"/>
    <col min="20" max="20" width="3.5703125" customWidth="1"/>
  </cols>
  <sheetData>
    <row r="1" spans="1:16" ht="21" customHeight="1" x14ac:dyDescent="0.25"/>
    <row r="2" spans="1:16" ht="27" customHeight="1" x14ac:dyDescent="0.25">
      <c r="B2" s="28" t="s">
        <v>21</v>
      </c>
    </row>
    <row r="3" spans="1:16" ht="15" customHeight="1" x14ac:dyDescent="0.25">
      <c r="K3" s="15"/>
      <c r="L3" s="15"/>
      <c r="M3" s="15"/>
      <c r="N3" s="15"/>
      <c r="O3" s="15"/>
    </row>
    <row r="4" spans="1:16" ht="15" customHeight="1" x14ac:dyDescent="0.25">
      <c r="B4" s="32" t="s">
        <v>22</v>
      </c>
      <c r="C4" s="33"/>
      <c r="D4" s="4"/>
      <c r="E4" s="5"/>
      <c r="F4" s="4" t="s">
        <v>12</v>
      </c>
      <c r="G4" s="27"/>
      <c r="H4" s="27"/>
      <c r="I4" s="27"/>
      <c r="J4" s="27"/>
      <c r="K4" s="27"/>
      <c r="L4" s="15"/>
      <c r="M4" s="15"/>
      <c r="N4" s="15"/>
      <c r="O4" s="15"/>
    </row>
    <row r="5" spans="1:16" ht="15" customHeight="1" x14ac:dyDescent="0.25">
      <c r="B5" s="4"/>
      <c r="C5" s="4"/>
      <c r="D5" s="4"/>
      <c r="E5" s="4"/>
      <c r="G5" s="4"/>
      <c r="H5" s="4"/>
      <c r="I5" s="4"/>
      <c r="J5" s="4"/>
      <c r="K5" s="27"/>
      <c r="L5" s="15"/>
      <c r="M5" s="15"/>
      <c r="N5" s="15"/>
      <c r="O5" s="15"/>
    </row>
    <row r="6" spans="1:16" x14ac:dyDescent="0.25">
      <c r="K6" s="15"/>
      <c r="L6" s="15"/>
      <c r="M6" s="15"/>
      <c r="N6" s="15"/>
      <c r="O6" s="15"/>
    </row>
    <row r="7" spans="1:16" s="12" customFormat="1" ht="15" customHeight="1" x14ac:dyDescent="0.25">
      <c r="B7" s="37" t="s">
        <v>15</v>
      </c>
      <c r="C7" s="38"/>
      <c r="D7" s="38"/>
      <c r="E7" s="38"/>
      <c r="F7" s="38"/>
      <c r="G7" s="38"/>
      <c r="H7" s="38"/>
      <c r="I7" s="38"/>
      <c r="J7" s="38"/>
      <c r="K7" s="38"/>
      <c r="L7" s="39"/>
      <c r="M7" s="40"/>
      <c r="N7" s="40"/>
      <c r="O7" s="40"/>
      <c r="P7" s="26"/>
    </row>
    <row r="8" spans="1:16" s="12" customFormat="1" ht="15" customHeight="1" x14ac:dyDescent="0.25">
      <c r="B8" s="37" t="s">
        <v>13</v>
      </c>
      <c r="C8" s="38"/>
      <c r="D8" s="38"/>
      <c r="E8" s="38"/>
      <c r="F8" s="38"/>
      <c r="G8" s="38"/>
      <c r="H8" s="38"/>
      <c r="I8" s="38"/>
      <c r="J8" s="38"/>
      <c r="K8" s="38"/>
      <c r="L8" s="39"/>
      <c r="M8" s="40"/>
      <c r="N8" s="40"/>
      <c r="O8" s="40"/>
      <c r="P8" s="26"/>
    </row>
    <row r="9" spans="1:16" s="12" customFormat="1" ht="15" customHeight="1" x14ac:dyDescent="0.25">
      <c r="B9" s="37" t="s">
        <v>16</v>
      </c>
      <c r="C9" s="38"/>
      <c r="D9" s="38"/>
      <c r="E9" s="38"/>
      <c r="F9" s="38"/>
      <c r="G9" s="38"/>
      <c r="H9" s="38"/>
      <c r="I9" s="38"/>
      <c r="J9" s="38"/>
      <c r="K9" s="38"/>
      <c r="L9" s="39"/>
      <c r="M9" s="40"/>
      <c r="N9" s="40"/>
      <c r="O9" s="40"/>
      <c r="P9" s="26"/>
    </row>
    <row r="10" spans="1:16" s="12" customFormat="1" ht="12.95" customHeight="1" thickBot="1" x14ac:dyDescent="0.3"/>
    <row r="11" spans="1:16" s="12" customFormat="1" ht="15" customHeight="1" thickBot="1" x14ac:dyDescent="0.3">
      <c r="A11" s="16"/>
      <c r="B11" s="6" t="s">
        <v>7</v>
      </c>
      <c r="C11" s="42" t="s">
        <v>2</v>
      </c>
      <c r="D11" s="29" t="s">
        <v>0</v>
      </c>
      <c r="E11" s="30" t="s">
        <v>1</v>
      </c>
      <c r="F11" s="30" t="s">
        <v>3</v>
      </c>
      <c r="G11" s="31" t="s">
        <v>4</v>
      </c>
      <c r="H11" s="43" t="s">
        <v>5</v>
      </c>
      <c r="J11" s="51" t="s">
        <v>25</v>
      </c>
      <c r="K11" s="17"/>
      <c r="L11" s="10"/>
      <c r="M11" s="11"/>
    </row>
    <row r="12" spans="1:16" s="12" customFormat="1" ht="15" customHeight="1" x14ac:dyDescent="0.25">
      <c r="A12" s="1">
        <v>1</v>
      </c>
      <c r="B12" s="55" t="s">
        <v>10</v>
      </c>
      <c r="C12" s="18">
        <v>2</v>
      </c>
      <c r="D12" s="19">
        <v>2</v>
      </c>
      <c r="E12" s="19">
        <v>0</v>
      </c>
      <c r="F12" s="19">
        <v>3</v>
      </c>
      <c r="G12" s="19">
        <v>2</v>
      </c>
      <c r="H12" s="20">
        <v>1</v>
      </c>
      <c r="I12" s="21"/>
      <c r="J12" s="7" t="str">
        <f>B12</f>
        <v>IBIZA CLUB DE CAMPO</v>
      </c>
      <c r="K12" s="22" t="s">
        <v>6</v>
      </c>
      <c r="L12" s="7" t="str">
        <f>B13</f>
        <v>CT ILLA DE FORMENTERA</v>
      </c>
      <c r="M12" s="9">
        <v>3</v>
      </c>
      <c r="N12" s="9">
        <v>2</v>
      </c>
    </row>
    <row r="13" spans="1:16" s="12" customFormat="1" ht="15" customHeight="1" thickBot="1" x14ac:dyDescent="0.3">
      <c r="A13" s="3">
        <v>2</v>
      </c>
      <c r="B13" s="44" t="s">
        <v>17</v>
      </c>
      <c r="C13" s="45">
        <v>2</v>
      </c>
      <c r="D13" s="45">
        <v>0</v>
      </c>
      <c r="E13" s="45">
        <v>2</v>
      </c>
      <c r="F13" s="45">
        <v>2</v>
      </c>
      <c r="G13" s="45">
        <v>3</v>
      </c>
      <c r="H13" s="54">
        <v>-1</v>
      </c>
      <c r="I13" s="21"/>
    </row>
    <row r="14" spans="1:16" s="12" customFormat="1" ht="15" customHeight="1" x14ac:dyDescent="0.25">
      <c r="A14" s="49"/>
      <c r="B14" s="50"/>
      <c r="C14" s="48">
        <v>0</v>
      </c>
      <c r="D14" s="48" t="e">
        <f>IF(#REF!&gt;#REF!,1,0)+IF(#REF!&gt;#REF!,1,0)+IF(#REF!&gt;#REF!,1,0)</f>
        <v>#REF!</v>
      </c>
      <c r="E14" s="48" t="e">
        <f>IF(#REF!&lt;#REF!,1,0)+IF(#REF!&lt;#REF!,1,0)+IF(#REF!&lt;#REF!,1,0)</f>
        <v>#REF!</v>
      </c>
      <c r="F14" s="48" t="e">
        <f>VALUE(#REF!+#REF!+#REF!)</f>
        <v>#REF!</v>
      </c>
      <c r="G14" s="48" t="e">
        <f>VALUE(#REF!+#REF!+#REF!)</f>
        <v>#REF!</v>
      </c>
      <c r="H14" s="48" t="e">
        <f>AVERAGE(F14-G14)</f>
        <v>#REF!</v>
      </c>
    </row>
    <row r="15" spans="1:16" ht="15" customHeight="1" x14ac:dyDescent="0.25">
      <c r="A15" s="53"/>
      <c r="B15" s="53"/>
      <c r="C15" s="53"/>
      <c r="D15" s="53"/>
      <c r="E15" s="53"/>
      <c r="F15" s="53"/>
      <c r="G15" s="53"/>
      <c r="H15" s="53"/>
    </row>
    <row r="16" spans="1:16" ht="15" customHeight="1" x14ac:dyDescent="0.25">
      <c r="A16" s="53"/>
      <c r="B16" s="53"/>
      <c r="C16" s="53"/>
      <c r="D16" s="53"/>
      <c r="E16" s="53"/>
      <c r="F16" s="53"/>
      <c r="G16" s="53"/>
      <c r="H16" s="53"/>
      <c r="J16" s="14" t="s">
        <v>26</v>
      </c>
      <c r="K16" s="17"/>
      <c r="L16" s="10"/>
      <c r="M16" s="11"/>
      <c r="N16" s="12"/>
    </row>
    <row r="17" spans="1:15" ht="15" customHeight="1" x14ac:dyDescent="0.25">
      <c r="A17" s="53"/>
      <c r="B17" s="60" t="s">
        <v>35</v>
      </c>
      <c r="C17" s="58" t="s">
        <v>36</v>
      </c>
      <c r="D17" s="58"/>
      <c r="E17" s="58"/>
      <c r="F17" s="59"/>
      <c r="G17" s="59"/>
      <c r="H17" s="53"/>
      <c r="J17" s="7" t="str">
        <f>L12</f>
        <v>CT ILLA DE FORMENTERA</v>
      </c>
      <c r="K17" s="22" t="s">
        <v>6</v>
      </c>
      <c r="L17" s="7" t="str">
        <f>J12</f>
        <v>IBIZA CLUB DE CAMPO</v>
      </c>
      <c r="M17" s="9">
        <v>2</v>
      </c>
      <c r="N17" s="9">
        <v>3</v>
      </c>
    </row>
    <row r="18" spans="1:15" ht="15" customHeight="1" x14ac:dyDescent="0.25">
      <c r="A18" s="53"/>
      <c r="B18" s="53"/>
      <c r="C18" s="53"/>
      <c r="D18" s="53"/>
      <c r="E18" s="53"/>
      <c r="F18" s="53"/>
      <c r="G18" s="53"/>
      <c r="H18" s="53"/>
      <c r="J18" s="12"/>
      <c r="K18" s="12"/>
      <c r="L18" s="12"/>
      <c r="M18" s="12"/>
      <c r="N18" s="12"/>
    </row>
    <row r="19" spans="1:15" ht="15" customHeight="1" x14ac:dyDescent="0.25">
      <c r="A19" s="53"/>
      <c r="B19" s="53"/>
      <c r="C19" s="53"/>
      <c r="D19" s="53"/>
      <c r="E19" s="53"/>
      <c r="F19" s="53"/>
      <c r="G19" s="53"/>
      <c r="H19" s="53"/>
      <c r="J19" s="12"/>
      <c r="K19" s="12"/>
      <c r="L19" s="12"/>
      <c r="M19" s="12"/>
      <c r="N19" s="12"/>
    </row>
    <row r="20" spans="1:15" ht="15" customHeight="1" x14ac:dyDescent="0.25">
      <c r="A20" s="53"/>
      <c r="B20" s="53"/>
      <c r="C20" s="53"/>
      <c r="D20" s="53"/>
      <c r="E20" s="53"/>
      <c r="F20" s="53"/>
      <c r="G20" s="53"/>
      <c r="H20" s="53"/>
      <c r="J20" s="12"/>
      <c r="K20" s="12"/>
      <c r="L20" s="12"/>
      <c r="M20" s="12"/>
      <c r="N20" s="12"/>
      <c r="O20" s="12"/>
    </row>
    <row r="21" spans="1:15" x14ac:dyDescent="0.25">
      <c r="A21" s="53"/>
      <c r="B21" s="53"/>
      <c r="C21" s="53"/>
      <c r="D21" s="53"/>
      <c r="E21" s="53"/>
      <c r="F21" s="53"/>
      <c r="G21" s="53"/>
      <c r="H21" s="53"/>
    </row>
    <row r="22" spans="1:15" ht="12.95" customHeight="1" x14ac:dyDescent="0.25"/>
    <row r="23" spans="1:15" ht="12.95" customHeight="1" x14ac:dyDescent="0.25"/>
    <row r="24" spans="1:15" ht="12.95" customHeight="1" x14ac:dyDescent="0.25"/>
    <row r="25" spans="1:15" ht="12.95" customHeight="1" x14ac:dyDescent="0.25"/>
    <row r="26" spans="1:15" ht="12.95" customHeight="1" x14ac:dyDescent="0.25"/>
    <row r="27" spans="1:15" ht="12.95" customHeight="1" x14ac:dyDescent="0.25"/>
    <row r="28" spans="1:15" ht="12.95" customHeight="1" x14ac:dyDescent="0.25"/>
    <row r="29" spans="1:15" ht="12.95" customHeight="1" x14ac:dyDescent="0.25"/>
    <row r="30" spans="1:15" ht="12.95" customHeight="1" x14ac:dyDescent="0.25"/>
    <row r="31" spans="1:15" ht="12.95" customHeight="1" x14ac:dyDescent="0.25"/>
    <row r="32" spans="1:15" ht="12.95" customHeight="1" x14ac:dyDescent="0.25"/>
    <row r="33" ht="12.95" customHeight="1" x14ac:dyDescent="0.25"/>
    <row r="34" ht="12.95" customHeight="1" x14ac:dyDescent="0.25"/>
    <row r="35" ht="12.95" customHeight="1" x14ac:dyDescent="0.25"/>
    <row r="36" ht="12.95" customHeight="1" x14ac:dyDescent="0.25"/>
    <row r="37" ht="12.95" customHeight="1" x14ac:dyDescent="0.25"/>
    <row r="38" ht="12.95" customHeight="1" x14ac:dyDescent="0.25"/>
    <row r="39" ht="12.95" customHeight="1" x14ac:dyDescent="0.25"/>
    <row r="40" ht="12.95" customHeight="1" x14ac:dyDescent="0.25"/>
    <row r="41" ht="12.95" customHeight="1" x14ac:dyDescent="0.25"/>
    <row r="42" ht="12.95" customHeight="1" x14ac:dyDescent="0.25"/>
    <row r="43" ht="12.95" customHeight="1" x14ac:dyDescent="0.25"/>
    <row r="44" ht="12.95" customHeight="1" x14ac:dyDescent="0.25"/>
    <row r="45" ht="12.95" customHeight="1" x14ac:dyDescent="0.25"/>
    <row r="46" ht="12.95" customHeight="1" x14ac:dyDescent="0.25"/>
    <row r="47" ht="12.95" customHeight="1" x14ac:dyDescent="0.25"/>
    <row r="48" ht="12.95" customHeight="1" x14ac:dyDescent="0.25"/>
    <row r="49" ht="12.95" customHeight="1" x14ac:dyDescent="0.25"/>
    <row r="50" ht="12.95" customHeight="1" x14ac:dyDescent="0.25"/>
    <row r="51" ht="17.25" customHeight="1" x14ac:dyDescent="0.25"/>
    <row r="52" ht="17.100000000000001" customHeight="1" x14ac:dyDescent="0.25"/>
    <row r="53" ht="17.100000000000001" customHeight="1" x14ac:dyDescent="0.25"/>
    <row r="54" ht="17.100000000000001" customHeight="1" x14ac:dyDescent="0.25"/>
    <row r="55" ht="17.100000000000001" customHeight="1" x14ac:dyDescent="0.25"/>
  </sheetData>
  <pageMargins left="0.25" right="0.25" top="0.75" bottom="0.75" header="0.3" footer="0.3"/>
  <pageSetup paperSize="9" scale="88" orientation="landscape" r:id="rId1"/>
  <ignoredErrors>
    <ignoredError sqref="D14:H14"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3FCE-0465-44B5-AEC2-8C19C33C45E9}">
  <sheetPr>
    <pageSetUpPr fitToPage="1"/>
  </sheetPr>
  <dimension ref="A1:P56"/>
  <sheetViews>
    <sheetView workbookViewId="0">
      <selection activeCell="F21" sqref="F21"/>
    </sheetView>
  </sheetViews>
  <sheetFormatPr baseColWidth="10" defaultRowHeight="15" x14ac:dyDescent="0.25"/>
  <cols>
    <col min="1" max="1" width="3.7109375" customWidth="1"/>
    <col min="2" max="2" width="22.7109375" customWidth="1"/>
    <col min="3" max="3" width="3.85546875" customWidth="1"/>
    <col min="4" max="4" width="4" customWidth="1"/>
    <col min="5" max="5" width="3.5703125" customWidth="1"/>
    <col min="6" max="6" width="5" customWidth="1"/>
    <col min="7" max="7" width="4.42578125" customWidth="1"/>
    <col min="8" max="8" width="5.140625" customWidth="1"/>
    <col min="9" max="9" width="2.85546875" customWidth="1"/>
    <col min="10" max="10" width="23.7109375" customWidth="1"/>
    <col min="11" max="11" width="3" customWidth="1"/>
    <col min="12" max="12" width="22.7109375" customWidth="1"/>
    <col min="13" max="14" width="3.28515625" customWidth="1"/>
    <col min="15" max="15" width="2.85546875" customWidth="1"/>
    <col min="16" max="16" width="20.5703125" customWidth="1"/>
    <col min="17" max="17" width="3.42578125" customWidth="1"/>
    <col min="18" max="18" width="23" customWidth="1"/>
    <col min="19" max="19" width="3.42578125" customWidth="1"/>
    <col min="20" max="20" width="3.5703125" customWidth="1"/>
  </cols>
  <sheetData>
    <row r="1" spans="1:16" ht="21" customHeight="1" x14ac:dyDescent="0.25"/>
    <row r="2" spans="1:16" ht="27" customHeight="1" x14ac:dyDescent="0.25">
      <c r="B2" s="28" t="s">
        <v>21</v>
      </c>
    </row>
    <row r="3" spans="1:16" ht="15" customHeight="1" x14ac:dyDescent="0.25">
      <c r="K3" s="15"/>
      <c r="L3" s="15"/>
      <c r="M3" s="15"/>
      <c r="N3" s="15"/>
      <c r="O3" s="15"/>
    </row>
    <row r="4" spans="1:16" ht="15" customHeight="1" x14ac:dyDescent="0.25">
      <c r="B4" s="32" t="s">
        <v>23</v>
      </c>
      <c r="C4" s="33"/>
      <c r="D4" s="4"/>
      <c r="E4" s="5"/>
      <c r="F4" s="4" t="s">
        <v>12</v>
      </c>
      <c r="G4" s="27"/>
      <c r="H4" s="27"/>
      <c r="I4" s="27"/>
      <c r="J4" s="27"/>
      <c r="K4" s="27"/>
      <c r="L4" s="15"/>
      <c r="M4" s="15"/>
      <c r="N4" s="15"/>
      <c r="O4" s="15"/>
    </row>
    <row r="5" spans="1:16" ht="15" customHeight="1" x14ac:dyDescent="0.25">
      <c r="B5" s="4"/>
      <c r="C5" s="4"/>
      <c r="D5" s="4"/>
      <c r="E5" s="4"/>
      <c r="G5" s="4"/>
      <c r="H5" s="4"/>
      <c r="I5" s="4"/>
      <c r="J5" s="4"/>
      <c r="K5" s="27"/>
      <c r="L5" s="15"/>
      <c r="M5" s="15"/>
      <c r="N5" s="15"/>
      <c r="O5" s="15"/>
    </row>
    <row r="6" spans="1:16" x14ac:dyDescent="0.25">
      <c r="K6" s="15"/>
      <c r="L6" s="15"/>
      <c r="M6" s="15"/>
      <c r="N6" s="15"/>
      <c r="O6" s="15"/>
    </row>
    <row r="7" spans="1:16" s="12" customFormat="1" ht="15" customHeight="1" x14ac:dyDescent="0.25">
      <c r="B7" s="37" t="s">
        <v>15</v>
      </c>
      <c r="C7" s="38"/>
      <c r="D7" s="38"/>
      <c r="E7" s="38"/>
      <c r="F7" s="38"/>
      <c r="G7" s="38"/>
      <c r="H7" s="38"/>
      <c r="I7" s="38"/>
      <c r="J7" s="38"/>
      <c r="K7" s="38"/>
      <c r="L7" s="39"/>
      <c r="M7" s="40"/>
      <c r="N7" s="40"/>
      <c r="O7" s="40"/>
      <c r="P7" s="26"/>
    </row>
    <row r="8" spans="1:16" s="12" customFormat="1" ht="15" customHeight="1" x14ac:dyDescent="0.25">
      <c r="B8" s="37" t="s">
        <v>13</v>
      </c>
      <c r="C8" s="38"/>
      <c r="D8" s="38"/>
      <c r="E8" s="38"/>
      <c r="F8" s="38"/>
      <c r="G8" s="38"/>
      <c r="H8" s="38"/>
      <c r="I8" s="38"/>
      <c r="J8" s="38"/>
      <c r="K8" s="38"/>
      <c r="L8" s="39"/>
      <c r="M8" s="40"/>
      <c r="N8" s="40"/>
      <c r="O8" s="40"/>
      <c r="P8" s="26"/>
    </row>
    <row r="9" spans="1:16" s="12" customFormat="1" ht="15" customHeight="1" x14ac:dyDescent="0.25">
      <c r="B9" s="37" t="s">
        <v>16</v>
      </c>
      <c r="C9" s="38"/>
      <c r="D9" s="38"/>
      <c r="E9" s="38"/>
      <c r="F9" s="38"/>
      <c r="G9" s="38"/>
      <c r="H9" s="38"/>
      <c r="I9" s="38"/>
      <c r="J9" s="38"/>
      <c r="K9" s="38"/>
      <c r="L9" s="39"/>
      <c r="M9" s="40"/>
      <c r="N9" s="40"/>
      <c r="O9" s="40"/>
      <c r="P9" s="26"/>
    </row>
    <row r="10" spans="1:16" s="12" customFormat="1" ht="12.95" customHeight="1" thickBot="1" x14ac:dyDescent="0.3"/>
    <row r="11" spans="1:16" s="12" customFormat="1" ht="15" customHeight="1" thickBot="1" x14ac:dyDescent="0.3">
      <c r="A11" s="16"/>
      <c r="B11" s="6" t="s">
        <v>7</v>
      </c>
      <c r="C11" s="42" t="s">
        <v>2</v>
      </c>
      <c r="D11" s="29" t="s">
        <v>0</v>
      </c>
      <c r="E11" s="30" t="s">
        <v>1</v>
      </c>
      <c r="F11" s="30" t="s">
        <v>3</v>
      </c>
      <c r="G11" s="31" t="s">
        <v>4</v>
      </c>
      <c r="H11" s="43" t="s">
        <v>5</v>
      </c>
      <c r="J11" s="51" t="s">
        <v>25</v>
      </c>
      <c r="K11" s="17"/>
      <c r="L11" s="10"/>
      <c r="M11" s="11"/>
    </row>
    <row r="12" spans="1:16" s="12" customFormat="1" ht="15" customHeight="1" x14ac:dyDescent="0.25">
      <c r="A12" s="1">
        <v>1</v>
      </c>
      <c r="B12" s="55" t="s">
        <v>24</v>
      </c>
      <c r="C12" s="18">
        <v>2</v>
      </c>
      <c r="D12" s="19">
        <v>2</v>
      </c>
      <c r="E12" s="19">
        <v>0</v>
      </c>
      <c r="F12" s="19">
        <v>4</v>
      </c>
      <c r="G12" s="19">
        <v>0</v>
      </c>
      <c r="H12" s="20">
        <v>4</v>
      </c>
      <c r="I12" s="21"/>
      <c r="J12" s="7" t="str">
        <f>B12</f>
        <v>CT SANTA GERTRUDIS</v>
      </c>
      <c r="K12" s="22" t="s">
        <v>6</v>
      </c>
      <c r="L12" s="7" t="str">
        <f>B13</f>
        <v>IBIZA CLUB DE CAMPO</v>
      </c>
      <c r="M12" s="9">
        <v>4</v>
      </c>
      <c r="N12" s="9">
        <v>0</v>
      </c>
    </row>
    <row r="13" spans="1:16" s="12" customFormat="1" ht="15" customHeight="1" thickBot="1" x14ac:dyDescent="0.3">
      <c r="A13" s="3">
        <v>2</v>
      </c>
      <c r="B13" s="44" t="s">
        <v>10</v>
      </c>
      <c r="C13" s="45">
        <v>2</v>
      </c>
      <c r="D13" s="45">
        <v>0</v>
      </c>
      <c r="E13" s="45">
        <v>2</v>
      </c>
      <c r="F13" s="45">
        <v>0</v>
      </c>
      <c r="G13" s="45">
        <v>4</v>
      </c>
      <c r="H13" s="54">
        <v>-4</v>
      </c>
      <c r="I13" s="21"/>
    </row>
    <row r="14" spans="1:16" s="12" customFormat="1" ht="15" customHeight="1" x14ac:dyDescent="0.25">
      <c r="A14" s="49"/>
      <c r="B14" s="50"/>
      <c r="C14" s="48">
        <v>1</v>
      </c>
      <c r="D14" s="48" t="e">
        <f>IF(#REF!&gt;#REF!,1,0)+IF(#REF!&gt;#REF!,1,0)+IF(#REF!&gt;#REF!,1,0)</f>
        <v>#REF!</v>
      </c>
      <c r="E14" s="48" t="e">
        <f>IF(#REF!&lt;#REF!,1,0)+IF(#REF!&lt;#REF!,1,0)+IF(#REF!&lt;#REF!,1,0)</f>
        <v>#REF!</v>
      </c>
      <c r="F14" s="48" t="e">
        <f>VALUE(#REF!+#REF!+#REF!)</f>
        <v>#REF!</v>
      </c>
      <c r="G14" s="48" t="e">
        <f>VALUE(#REF!+#REF!+#REF!)</f>
        <v>#REF!</v>
      </c>
      <c r="H14" s="48" t="e">
        <f>AVERAGE(F14-G14)</f>
        <v>#REF!</v>
      </c>
    </row>
    <row r="15" spans="1:16" ht="15" customHeight="1" x14ac:dyDescent="0.25">
      <c r="A15" s="53"/>
      <c r="B15" s="53"/>
      <c r="C15" s="53"/>
      <c r="D15" s="53"/>
      <c r="E15" s="53"/>
      <c r="F15" s="53"/>
      <c r="G15" s="53"/>
      <c r="H15" s="53"/>
    </row>
    <row r="16" spans="1:16" ht="15" customHeight="1" x14ac:dyDescent="0.25">
      <c r="A16" s="53"/>
      <c r="B16" s="53"/>
      <c r="C16" s="53"/>
      <c r="D16" s="53"/>
      <c r="E16" s="53"/>
      <c r="F16" s="53"/>
      <c r="G16" s="53"/>
      <c r="H16" s="53"/>
      <c r="J16" s="14" t="s">
        <v>26</v>
      </c>
      <c r="K16" s="17"/>
      <c r="L16" s="10"/>
      <c r="M16" s="11"/>
      <c r="N16" s="12"/>
    </row>
    <row r="17" spans="1:15" ht="15" customHeight="1" x14ac:dyDescent="0.25">
      <c r="A17" s="53"/>
      <c r="B17" s="60" t="s">
        <v>35</v>
      </c>
      <c r="C17" s="58" t="s">
        <v>37</v>
      </c>
      <c r="D17" s="58"/>
      <c r="E17" s="58"/>
      <c r="F17" s="59"/>
      <c r="G17" s="59"/>
      <c r="H17" s="53"/>
      <c r="J17" s="7" t="str">
        <f>L12</f>
        <v>IBIZA CLUB DE CAMPO</v>
      </c>
      <c r="K17" s="22" t="s">
        <v>6</v>
      </c>
      <c r="L17" s="7" t="str">
        <f>J12</f>
        <v>CT SANTA GERTRUDIS</v>
      </c>
      <c r="M17" s="9">
        <v>0</v>
      </c>
      <c r="N17" s="9">
        <v>4</v>
      </c>
    </row>
    <row r="18" spans="1:15" ht="15" customHeight="1" x14ac:dyDescent="0.25">
      <c r="A18" s="53"/>
      <c r="B18" s="53"/>
      <c r="C18" s="53"/>
      <c r="D18" s="53"/>
      <c r="E18" s="53"/>
      <c r="F18" s="53"/>
      <c r="G18" s="53"/>
      <c r="H18" s="53"/>
      <c r="J18" s="12"/>
      <c r="K18" s="12"/>
      <c r="L18" s="12"/>
      <c r="M18" s="12"/>
      <c r="N18" s="12"/>
    </row>
    <row r="19" spans="1:15" ht="15" customHeight="1" x14ac:dyDescent="0.25">
      <c r="A19" s="53"/>
      <c r="B19" s="53"/>
      <c r="C19" s="53"/>
      <c r="D19" s="53"/>
      <c r="E19" s="53"/>
      <c r="F19" s="53"/>
      <c r="G19" s="53"/>
      <c r="H19" s="53"/>
      <c r="J19" s="12"/>
      <c r="K19" s="12"/>
      <c r="L19" s="12"/>
      <c r="M19" s="12"/>
      <c r="N19" s="12"/>
    </row>
    <row r="20" spans="1:15" ht="15" customHeight="1" x14ac:dyDescent="0.25">
      <c r="A20" s="53"/>
      <c r="B20" s="53"/>
      <c r="C20" s="53"/>
      <c r="D20" s="53"/>
      <c r="E20" s="53"/>
      <c r="F20" s="53"/>
      <c r="G20" s="53"/>
      <c r="H20" s="53"/>
      <c r="J20" s="12"/>
      <c r="K20" s="12"/>
      <c r="L20" s="12"/>
      <c r="M20" s="12"/>
      <c r="N20" s="12"/>
      <c r="O20" s="12"/>
    </row>
    <row r="21" spans="1:15" x14ac:dyDescent="0.25">
      <c r="A21" s="53"/>
      <c r="B21" s="53"/>
      <c r="C21" s="53"/>
      <c r="D21" s="53"/>
      <c r="E21" s="53"/>
      <c r="F21" s="53"/>
      <c r="G21" s="53"/>
      <c r="H21" s="53"/>
    </row>
    <row r="22" spans="1:15" x14ac:dyDescent="0.25">
      <c r="A22" s="53"/>
      <c r="B22" s="53"/>
      <c r="C22" s="53"/>
      <c r="D22" s="53"/>
      <c r="E22" s="53"/>
      <c r="F22" s="53"/>
      <c r="G22" s="53"/>
      <c r="H22" s="53"/>
    </row>
    <row r="23" spans="1:15" ht="12.95" customHeight="1" x14ac:dyDescent="0.25"/>
    <row r="24" spans="1:15" ht="12.95" customHeight="1" x14ac:dyDescent="0.25"/>
    <row r="25" spans="1:15" ht="12.95" customHeight="1" x14ac:dyDescent="0.25"/>
    <row r="26" spans="1:15" ht="12.95" customHeight="1" x14ac:dyDescent="0.25"/>
    <row r="27" spans="1:15" ht="12.95" customHeight="1" x14ac:dyDescent="0.25"/>
    <row r="28" spans="1:15" ht="12.95" customHeight="1" x14ac:dyDescent="0.25"/>
    <row r="29" spans="1:15" ht="12.95" customHeight="1" x14ac:dyDescent="0.25"/>
    <row r="30" spans="1:15" ht="12.95" customHeight="1" x14ac:dyDescent="0.25"/>
    <row r="31" spans="1:15" ht="12.95" customHeight="1" x14ac:dyDescent="0.25"/>
    <row r="32" spans="1:15" ht="12.95" customHeight="1" x14ac:dyDescent="0.25"/>
    <row r="33" ht="12.95" customHeight="1" x14ac:dyDescent="0.25"/>
    <row r="34" ht="12.95" customHeight="1" x14ac:dyDescent="0.25"/>
    <row r="35" ht="12.95" customHeight="1" x14ac:dyDescent="0.25"/>
    <row r="36" ht="12.95" customHeight="1" x14ac:dyDescent="0.25"/>
    <row r="37" ht="12.95" customHeight="1" x14ac:dyDescent="0.25"/>
    <row r="38" ht="12.95" customHeight="1" x14ac:dyDescent="0.25"/>
    <row r="39" ht="12.95" customHeight="1" x14ac:dyDescent="0.25"/>
    <row r="40" ht="12.95" customHeight="1" x14ac:dyDescent="0.25"/>
    <row r="41" ht="12.95" customHeight="1" x14ac:dyDescent="0.25"/>
    <row r="42" ht="12.95" customHeight="1" x14ac:dyDescent="0.25"/>
    <row r="43" ht="12.95" customHeight="1" x14ac:dyDescent="0.25"/>
    <row r="44" ht="12.95" customHeight="1" x14ac:dyDescent="0.25"/>
    <row r="45" ht="12.95" customHeight="1" x14ac:dyDescent="0.25"/>
    <row r="46" ht="12.95" customHeight="1" x14ac:dyDescent="0.25"/>
    <row r="47" ht="12.95" customHeight="1" x14ac:dyDescent="0.25"/>
    <row r="48" ht="12.95" customHeight="1" x14ac:dyDescent="0.25"/>
    <row r="49" ht="12.95" customHeight="1" x14ac:dyDescent="0.25"/>
    <row r="50" ht="12.95" customHeight="1" x14ac:dyDescent="0.25"/>
    <row r="51" ht="12.95" customHeight="1" x14ac:dyDescent="0.25"/>
    <row r="52" ht="17.25" customHeight="1" x14ac:dyDescent="0.25"/>
    <row r="53" ht="17.100000000000001" customHeight="1" x14ac:dyDescent="0.25"/>
    <row r="54" ht="17.100000000000001" customHeight="1" x14ac:dyDescent="0.25"/>
    <row r="55" ht="17.100000000000001" customHeight="1" x14ac:dyDescent="0.25"/>
    <row r="56" ht="17.100000000000001" customHeight="1" x14ac:dyDescent="0.25"/>
  </sheetData>
  <pageMargins left="0.25" right="0.25" top="0.75" bottom="0.75" header="0.3" footer="0.3"/>
  <pageSetup paperSize="9" scale="88" orientation="landscape" r:id="rId1"/>
  <ignoredErrors>
    <ignoredError sqref="D14:H14"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SUB10M</vt:lpstr>
      <vt:lpstr>ALEM</vt:lpstr>
      <vt:lpstr>INFM</vt:lpstr>
      <vt:lpstr>INFF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Melanie</cp:lastModifiedBy>
  <cp:lastPrinted>2023-12-14T09:02:15Z</cp:lastPrinted>
  <dcterms:created xsi:type="dcterms:W3CDTF">2016-11-15T09:47:28Z</dcterms:created>
  <dcterms:modified xsi:type="dcterms:W3CDTF">2024-04-17T07:40:10Z</dcterms:modified>
</cp:coreProperties>
</file>